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19440" windowHeight="15420" tabRatio="599" firstSheet="3" activeTab="10"/>
  </bookViews>
  <sheets>
    <sheet name="ведомость  7-11" sheetId="19" r:id="rId1"/>
    <sheet name="ведомость 12-18" sheetId="16" r:id="rId2"/>
    <sheet name="12день  " sheetId="26" r:id="rId3"/>
    <sheet name="11день  " sheetId="25" r:id="rId4"/>
    <sheet name="10день " sheetId="20" r:id="rId5"/>
    <sheet name="9 день " sheetId="21" r:id="rId6"/>
    <sheet name="8 день " sheetId="22" r:id="rId7"/>
    <sheet name="7 день " sheetId="12" r:id="rId8"/>
    <sheet name="6 день" sheetId="11" r:id="rId9"/>
    <sheet name="5 день " sheetId="10" r:id="rId10"/>
    <sheet name="4 день" sheetId="9" r:id="rId11"/>
    <sheet name="3 день" sheetId="8" r:id="rId12"/>
    <sheet name="2 день" sheetId="7" r:id="rId13"/>
    <sheet name="1 день" sheetId="6" r:id="rId14"/>
    <sheet name="свод1" sheetId="3" r:id="rId15"/>
    <sheet name="свод  2" sheetId="23" r:id="rId16"/>
    <sheet name="БЖУ" sheetId="24" r:id="rId17"/>
    <sheet name="Лист1" sheetId="1" r:id="rId18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9"/>
  <c r="P24"/>
  <c r="I24"/>
  <c r="Q24" i="16"/>
  <c r="P24"/>
  <c r="Q23" i="19"/>
  <c r="P23"/>
  <c r="Q21" i="16"/>
  <c r="P21"/>
  <c r="Q21" i="19"/>
  <c r="P21"/>
  <c r="Q10" i="16"/>
  <c r="Q10" i="19"/>
  <c r="P10"/>
  <c r="P10" i="16"/>
  <c r="I49" i="25"/>
  <c r="J49"/>
  <c r="K49"/>
  <c r="N49"/>
  <c r="O49"/>
  <c r="P49"/>
  <c r="Q49"/>
  <c r="H49"/>
  <c r="Q17" i="16"/>
  <c r="P17"/>
  <c r="Q17" i="19"/>
  <c r="P17"/>
  <c r="N17" i="26"/>
  <c r="O17"/>
  <c r="P17"/>
  <c r="Q17"/>
  <c r="I17"/>
  <c r="J17"/>
  <c r="K17"/>
  <c r="H17"/>
  <c r="I41"/>
  <c r="J41"/>
  <c r="K41"/>
  <c r="N41"/>
  <c r="O41"/>
  <c r="P41"/>
  <c r="Q41"/>
  <c r="H41"/>
  <c r="F23" i="16"/>
  <c r="I16" i="25"/>
  <c r="J16"/>
  <c r="K16"/>
  <c r="N16"/>
  <c r="O16"/>
  <c r="P16"/>
  <c r="Q16"/>
  <c r="H16"/>
  <c r="F6" i="16"/>
  <c r="F6" i="19"/>
  <c r="R5" i="16"/>
  <c r="S5" s="1"/>
  <c r="R8"/>
  <c r="R13"/>
  <c r="S13" s="1"/>
  <c r="R14"/>
  <c r="S14" s="1"/>
  <c r="R15"/>
  <c r="R16"/>
  <c r="S16" s="1"/>
  <c r="R18"/>
  <c r="R19"/>
  <c r="S19" s="1"/>
  <c r="R26"/>
  <c r="S26" s="1"/>
  <c r="R27"/>
  <c r="S27" s="1"/>
  <c r="R28"/>
  <c r="S28" s="1"/>
  <c r="R29"/>
  <c r="S29" s="1"/>
  <c r="R30"/>
  <c r="R31"/>
  <c r="S31" s="1"/>
  <c r="E19"/>
  <c r="E20"/>
  <c r="E21"/>
  <c r="E22"/>
  <c r="E23"/>
  <c r="E24"/>
  <c r="E25"/>
  <c r="E26"/>
  <c r="E27"/>
  <c r="E28"/>
  <c r="E29"/>
  <c r="E30"/>
  <c r="E31"/>
  <c r="E18"/>
  <c r="E5"/>
  <c r="E6"/>
  <c r="E7"/>
  <c r="E8"/>
  <c r="E9"/>
  <c r="E10"/>
  <c r="E11"/>
  <c r="E12"/>
  <c r="E13"/>
  <c r="E14"/>
  <c r="E15"/>
  <c r="E16"/>
  <c r="E4"/>
  <c r="M16" i="19"/>
  <c r="F16"/>
  <c r="R5"/>
  <c r="S5" s="1"/>
  <c r="R8"/>
  <c r="R13"/>
  <c r="S13" s="1"/>
  <c r="R14"/>
  <c r="R15"/>
  <c r="R16"/>
  <c r="S16" s="1"/>
  <c r="R18"/>
  <c r="S18" s="1"/>
  <c r="R19"/>
  <c r="S19" s="1"/>
  <c r="R26"/>
  <c r="S26" s="1"/>
  <c r="R27"/>
  <c r="S27" s="1"/>
  <c r="R28"/>
  <c r="S28" s="1"/>
  <c r="R29"/>
  <c r="S29" s="1"/>
  <c r="R30"/>
  <c r="S30" s="1"/>
  <c r="R31"/>
  <c r="S31" s="1"/>
  <c r="E19"/>
  <c r="E20"/>
  <c r="E21"/>
  <c r="E22"/>
  <c r="E23"/>
  <c r="E24"/>
  <c r="E25"/>
  <c r="E26"/>
  <c r="E27"/>
  <c r="E28"/>
  <c r="E29"/>
  <c r="E30"/>
  <c r="E31"/>
  <c r="E18"/>
  <c r="E5"/>
  <c r="E6"/>
  <c r="E7"/>
  <c r="E8"/>
  <c r="E9"/>
  <c r="E10"/>
  <c r="E11"/>
  <c r="E12"/>
  <c r="E13"/>
  <c r="E14"/>
  <c r="E15"/>
  <c r="E16"/>
  <c r="E4"/>
  <c r="S14" l="1"/>
  <c r="S15" i="16"/>
  <c r="S15" i="19"/>
  <c r="S18" i="16"/>
  <c r="S30"/>
  <c r="S8"/>
  <c r="S8" i="19"/>
  <c r="I50" i="25"/>
  <c r="K50"/>
  <c r="O50"/>
  <c r="Q50"/>
  <c r="H50"/>
  <c r="J50"/>
  <c r="N50"/>
  <c r="P50"/>
  <c r="H42" i="26"/>
  <c r="J42"/>
  <c r="N42"/>
  <c r="P42"/>
  <c r="I42"/>
  <c r="K42"/>
  <c r="O42"/>
  <c r="Q42"/>
  <c r="I50" i="9"/>
  <c r="J50"/>
  <c r="K50"/>
  <c r="H50"/>
  <c r="O54" i="8"/>
  <c r="P54"/>
  <c r="Q54"/>
  <c r="N54"/>
  <c r="O44" i="10"/>
  <c r="P44"/>
  <c r="Q44"/>
  <c r="N44"/>
  <c r="O46" i="6"/>
  <c r="P46"/>
  <c r="Q46"/>
  <c r="N46"/>
  <c r="O59" i="12"/>
  <c r="P59"/>
  <c r="Q59"/>
  <c r="N59"/>
  <c r="O26"/>
  <c r="P26"/>
  <c r="Q26"/>
  <c r="N26"/>
  <c r="I46" i="6"/>
  <c r="J46"/>
  <c r="K46"/>
  <c r="H46"/>
  <c r="F21" i="16"/>
  <c r="N24"/>
  <c r="N24" i="19"/>
  <c r="O17"/>
  <c r="O17" i="16"/>
  <c r="N4" i="19" l="1"/>
  <c r="M22" i="16"/>
  <c r="L22"/>
  <c r="G22"/>
  <c r="M22" i="19"/>
  <c r="L22"/>
  <c r="H22"/>
  <c r="H21"/>
  <c r="H21" i="16"/>
  <c r="H22"/>
  <c r="L21"/>
  <c r="L21" i="19"/>
  <c r="F21"/>
  <c r="G21" i="16"/>
  <c r="G21" i="19"/>
  <c r="G22"/>
  <c r="F22" i="16"/>
  <c r="F22" i="19"/>
  <c r="H24"/>
  <c r="F24"/>
  <c r="F24" i="16"/>
  <c r="G24" i="19"/>
  <c r="G24" i="16"/>
  <c r="O9"/>
  <c r="O9" i="19"/>
  <c r="O6" i="16"/>
  <c r="O10"/>
  <c r="O21" i="19"/>
  <c r="O10"/>
  <c r="G9"/>
  <c r="G10"/>
  <c r="H10"/>
  <c r="H10" i="16"/>
  <c r="G10"/>
  <c r="F10"/>
  <c r="F10" i="19"/>
  <c r="O23"/>
  <c r="R23" s="1"/>
  <c r="S23" s="1"/>
  <c r="O23" i="16"/>
  <c r="R23" s="1"/>
  <c r="S23" s="1"/>
  <c r="N4"/>
  <c r="O22"/>
  <c r="O22" i="19"/>
  <c r="O24"/>
  <c r="K21" l="1"/>
  <c r="K22"/>
  <c r="K21" i="16"/>
  <c r="K22"/>
  <c r="I25"/>
  <c r="J21"/>
  <c r="J21" i="19"/>
  <c r="J22"/>
  <c r="J22" i="16"/>
  <c r="M24"/>
  <c r="M24" i="19"/>
  <c r="N21" i="16"/>
  <c r="N21" i="19"/>
  <c r="I21" i="16"/>
  <c r="I21" i="19"/>
  <c r="I24" i="9"/>
  <c r="J24"/>
  <c r="K24"/>
  <c r="N24"/>
  <c r="O24"/>
  <c r="P24"/>
  <c r="Q24"/>
  <c r="H24"/>
  <c r="N11" i="19"/>
  <c r="I18" i="21"/>
  <c r="J18"/>
  <c r="K18"/>
  <c r="N18"/>
  <c r="O18"/>
  <c r="P18"/>
  <c r="Q18"/>
  <c r="H18"/>
  <c r="M10" i="19"/>
  <c r="M10" i="16"/>
  <c r="M9"/>
  <c r="M9" i="19"/>
  <c r="E17" i="16"/>
  <c r="N50" i="9"/>
  <c r="O50"/>
  <c r="P50"/>
  <c r="Q50"/>
  <c r="Q51" l="1"/>
  <c r="O51"/>
  <c r="P51"/>
  <c r="N51"/>
  <c r="M20" i="16"/>
  <c r="M20" i="19"/>
  <c r="I9" l="1"/>
  <c r="I10"/>
  <c r="I17"/>
  <c r="I22"/>
  <c r="I24" i="16"/>
  <c r="I22"/>
  <c r="I17"/>
  <c r="I10"/>
  <c r="I9"/>
  <c r="I7"/>
  <c r="I6"/>
  <c r="I6" i="19"/>
  <c r="I7"/>
  <c r="I4" i="16"/>
  <c r="I4" i="19"/>
  <c r="J24"/>
  <c r="J10"/>
  <c r="J9"/>
  <c r="J7"/>
  <c r="J6"/>
  <c r="J4"/>
  <c r="J24" i="16"/>
  <c r="J17"/>
  <c r="J10"/>
  <c r="J9"/>
  <c r="J7"/>
  <c r="J6"/>
  <c r="J4"/>
  <c r="K4"/>
  <c r="K6"/>
  <c r="K7"/>
  <c r="K9"/>
  <c r="K10"/>
  <c r="K11"/>
  <c r="K17"/>
  <c r="K20"/>
  <c r="K24"/>
  <c r="K25"/>
  <c r="R25" s="1"/>
  <c r="S25" s="1"/>
  <c r="K25" i="19"/>
  <c r="K24"/>
  <c r="K20"/>
  <c r="K17"/>
  <c r="K11"/>
  <c r="K10"/>
  <c r="K9"/>
  <c r="K7"/>
  <c r="K6"/>
  <c r="K4"/>
  <c r="M4" i="16"/>
  <c r="L4"/>
  <c r="L6"/>
  <c r="L7"/>
  <c r="L9"/>
  <c r="L10"/>
  <c r="L20"/>
  <c r="L24"/>
  <c r="L24" i="19"/>
  <c r="R24" s="1"/>
  <c r="L20"/>
  <c r="L10"/>
  <c r="L9"/>
  <c r="L7"/>
  <c r="L6"/>
  <c r="L4"/>
  <c r="M11" i="16"/>
  <c r="M11" i="19"/>
  <c r="M7" i="16"/>
  <c r="M21"/>
  <c r="M25" i="19"/>
  <c r="M21"/>
  <c r="R21" s="1"/>
  <c r="M7"/>
  <c r="M4"/>
  <c r="M6"/>
  <c r="M6" i="16"/>
  <c r="N12"/>
  <c r="R12" s="1"/>
  <c r="S12" s="1"/>
  <c r="N10"/>
  <c r="N9"/>
  <c r="N7"/>
  <c r="N22"/>
  <c r="R22" s="1"/>
  <c r="N22" i="19"/>
  <c r="R22" s="1"/>
  <c r="N12"/>
  <c r="R12" s="1"/>
  <c r="S12" s="1"/>
  <c r="N10"/>
  <c r="N9"/>
  <c r="N7"/>
  <c r="O24" i="16"/>
  <c r="O21"/>
  <c r="O20"/>
  <c r="O7"/>
  <c r="O4"/>
  <c r="O7" i="19"/>
  <c r="O20"/>
  <c r="N57" i="11"/>
  <c r="O57"/>
  <c r="P57"/>
  <c r="Q57"/>
  <c r="R20" i="16" l="1"/>
  <c r="S20" s="1"/>
  <c r="R11"/>
  <c r="S11" s="1"/>
  <c r="R10"/>
  <c r="S10" s="1"/>
  <c r="R21"/>
  <c r="S21" s="1"/>
  <c r="R7"/>
  <c r="R4"/>
  <c r="R6"/>
  <c r="R9"/>
  <c r="R17"/>
  <c r="S17" s="1"/>
  <c r="R11" i="19"/>
  <c r="S11" s="1"/>
  <c r="R20"/>
  <c r="S20" s="1"/>
  <c r="R25"/>
  <c r="S25" s="1"/>
  <c r="R17"/>
  <c r="S17" s="1"/>
  <c r="R9"/>
  <c r="R4"/>
  <c r="R7"/>
  <c r="R6"/>
  <c r="R10"/>
  <c r="S6"/>
  <c r="S9"/>
  <c r="S6" i="16"/>
  <c r="S9"/>
  <c r="S10" i="19"/>
  <c r="R24" i="16"/>
  <c r="S24" i="19"/>
  <c r="S22"/>
  <c r="S22" i="16"/>
  <c r="S21" i="19"/>
  <c r="S4" i="16"/>
  <c r="S4" i="19"/>
  <c r="S7" i="16"/>
  <c r="S7" i="19"/>
  <c r="I17" i="10"/>
  <c r="J17"/>
  <c r="K17"/>
  <c r="N17"/>
  <c r="O17"/>
  <c r="P17"/>
  <c r="Q17"/>
  <c r="H17"/>
  <c r="S24" i="16" l="1"/>
  <c r="I22" i="8"/>
  <c r="J22"/>
  <c r="K22"/>
  <c r="N22"/>
  <c r="O22"/>
  <c r="P22"/>
  <c r="Q22"/>
  <c r="H22"/>
  <c r="I17" i="6"/>
  <c r="J17"/>
  <c r="K17"/>
  <c r="N17"/>
  <c r="O17"/>
  <c r="O47" s="1"/>
  <c r="P17"/>
  <c r="P47" s="1"/>
  <c r="Q17"/>
  <c r="Q47" s="1"/>
  <c r="H17"/>
  <c r="I54" i="8"/>
  <c r="J54"/>
  <c r="K54"/>
  <c r="H54"/>
  <c r="N47" i="6" l="1"/>
  <c r="N55" i="8"/>
  <c r="O55"/>
  <c r="P55"/>
  <c r="Q55"/>
  <c r="I18" i="11" l="1"/>
  <c r="J18"/>
  <c r="K18"/>
  <c r="N18"/>
  <c r="O18"/>
  <c r="P18"/>
  <c r="Q18"/>
  <c r="H18"/>
  <c r="I57"/>
  <c r="I58" s="1"/>
  <c r="J57"/>
  <c r="J58" s="1"/>
  <c r="K57"/>
  <c r="K58" s="1"/>
  <c r="H57"/>
  <c r="H58" s="1"/>
  <c r="I19" i="7"/>
  <c r="J19"/>
  <c r="K19"/>
  <c r="N19"/>
  <c r="O19"/>
  <c r="P19"/>
  <c r="Q19"/>
  <c r="H19"/>
  <c r="O54"/>
  <c r="P54"/>
  <c r="Q54"/>
  <c r="N54"/>
  <c r="I54"/>
  <c r="J54"/>
  <c r="K54"/>
  <c r="H54"/>
  <c r="P55" l="1"/>
  <c r="N55"/>
  <c r="Q55"/>
  <c r="O55"/>
  <c r="I44" i="10" l="1"/>
  <c r="J44"/>
  <c r="K44"/>
  <c r="H44"/>
  <c r="Q58" i="11"/>
  <c r="P58"/>
  <c r="O58"/>
  <c r="N58"/>
  <c r="I59" i="12"/>
  <c r="J59"/>
  <c r="K59"/>
  <c r="H59"/>
  <c r="I26"/>
  <c r="J26"/>
  <c r="J60" s="1"/>
  <c r="K26"/>
  <c r="H26"/>
  <c r="H60" s="1"/>
  <c r="O42" i="22"/>
  <c r="P42"/>
  <c r="Q42"/>
  <c r="N42"/>
  <c r="I42"/>
  <c r="J42"/>
  <c r="K42"/>
  <c r="H42"/>
  <c r="I41" i="21"/>
  <c r="J41"/>
  <c r="K41"/>
  <c r="N41"/>
  <c r="O41"/>
  <c r="O42" s="1"/>
  <c r="P41"/>
  <c r="P42" s="1"/>
  <c r="Q41"/>
  <c r="H41"/>
  <c r="Q42"/>
  <c r="N42"/>
  <c r="Q57" i="20"/>
  <c r="P57"/>
  <c r="O57"/>
  <c r="N57"/>
  <c r="Q23"/>
  <c r="P23"/>
  <c r="O23"/>
  <c r="N23"/>
  <c r="I60" i="12" l="1"/>
  <c r="K60"/>
  <c r="Q58" i="20"/>
  <c r="O58"/>
  <c r="N58"/>
  <c r="P58"/>
  <c r="O45" i="10"/>
  <c r="Q45"/>
  <c r="N45"/>
  <c r="P45"/>
  <c r="Q17" i="22"/>
  <c r="P17"/>
  <c r="O17"/>
  <c r="N17"/>
  <c r="K17"/>
  <c r="J17"/>
  <c r="I17"/>
  <c r="H17"/>
  <c r="O43" l="1"/>
  <c r="Q43"/>
  <c r="N43"/>
  <c r="P43"/>
  <c r="K43"/>
  <c r="J43"/>
  <c r="I43"/>
  <c r="H43"/>
  <c r="K57" i="20"/>
  <c r="J57"/>
  <c r="I57"/>
  <c r="H57"/>
  <c r="K23"/>
  <c r="J23"/>
  <c r="I23"/>
  <c r="H23"/>
  <c r="E17" i="19"/>
  <c r="K42" i="21" l="1"/>
  <c r="J42"/>
  <c r="I42"/>
  <c r="H42"/>
  <c r="K58" i="20"/>
  <c r="J58"/>
  <c r="I58"/>
  <c r="H58"/>
  <c r="N60" i="12" l="1"/>
  <c r="O60"/>
  <c r="P60"/>
  <c r="Q60"/>
  <c r="H47" i="6" l="1"/>
  <c r="H55" i="8"/>
  <c r="H45" i="10"/>
  <c r="I45"/>
  <c r="J45"/>
  <c r="K45"/>
  <c r="J51" i="9"/>
  <c r="K51"/>
  <c r="H51"/>
  <c r="I51"/>
  <c r="I55" i="8"/>
  <c r="J55"/>
  <c r="K55"/>
  <c r="K47" i="6" l="1"/>
  <c r="J47"/>
  <c r="I47"/>
  <c r="H55" i="7" l="1"/>
  <c r="K55"/>
  <c r="J55"/>
  <c r="I55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<sst xmlns="http://schemas.openxmlformats.org/spreadsheetml/2006/main" count="1817" uniqueCount="442">
  <si>
    <t xml:space="preserve">1 день </t>
  </si>
  <si>
    <t>2 день</t>
  </si>
  <si>
    <t>3 день</t>
  </si>
  <si>
    <t>4 день</t>
  </si>
  <si>
    <t xml:space="preserve">5 день </t>
  </si>
  <si>
    <t>наименование блюда</t>
  </si>
  <si>
    <t>наименование  блюда</t>
  </si>
  <si>
    <t>завтрак</t>
  </si>
  <si>
    <t xml:space="preserve">помидор свежий </t>
  </si>
  <si>
    <t>100</t>
  </si>
  <si>
    <t>помидор свежий</t>
  </si>
  <si>
    <t>200</t>
  </si>
  <si>
    <t>сыр твердый</t>
  </si>
  <si>
    <t>хлеб пшеничный</t>
  </si>
  <si>
    <t>обед</t>
  </si>
  <si>
    <t xml:space="preserve">огурец свежий </t>
  </si>
  <si>
    <t>сок фруктовый</t>
  </si>
  <si>
    <t>хлеб ржаной</t>
  </si>
  <si>
    <t>180</t>
  </si>
  <si>
    <t xml:space="preserve">6 день </t>
  </si>
  <si>
    <t>8 день</t>
  </si>
  <si>
    <t>9 день</t>
  </si>
  <si>
    <t>рис припущенный</t>
  </si>
  <si>
    <t>№ тк</t>
  </si>
  <si>
    <t xml:space="preserve">наименование блюда </t>
  </si>
  <si>
    <t>наименование продуктов</t>
  </si>
  <si>
    <t>брутто</t>
  </si>
  <si>
    <t>нетто</t>
  </si>
  <si>
    <t>б</t>
  </si>
  <si>
    <t>ж</t>
  </si>
  <si>
    <t>у</t>
  </si>
  <si>
    <t>Ккал</t>
  </si>
  <si>
    <t>макаронные изделия</t>
  </si>
  <si>
    <t>масло сливочное</t>
  </si>
  <si>
    <t>чай</t>
  </si>
  <si>
    <t>сахар</t>
  </si>
  <si>
    <t>капуста свежая</t>
  </si>
  <si>
    <t>картофель</t>
  </si>
  <si>
    <t>лук репчатый</t>
  </si>
  <si>
    <t>морковь</t>
  </si>
  <si>
    <t>томатное пюре</t>
  </si>
  <si>
    <t>масло растительное</t>
  </si>
  <si>
    <t>сметана</t>
  </si>
  <si>
    <t xml:space="preserve">мясо свинина </t>
  </si>
  <si>
    <t>крупа рисовая</t>
  </si>
  <si>
    <t>смородина</t>
  </si>
  <si>
    <t>капуста белокочанная</t>
  </si>
  <si>
    <t>лим. Кислота</t>
  </si>
  <si>
    <t xml:space="preserve">свекла </t>
  </si>
  <si>
    <t>огурцы соленые</t>
  </si>
  <si>
    <t>сухари</t>
  </si>
  <si>
    <t>рулет мясной</t>
  </si>
  <si>
    <t>яйца</t>
  </si>
  <si>
    <t>крупа гречневая</t>
  </si>
  <si>
    <t>крупа пшенная</t>
  </si>
  <si>
    <t>молоко</t>
  </si>
  <si>
    <t xml:space="preserve">масло сливочное </t>
  </si>
  <si>
    <t>творог</t>
  </si>
  <si>
    <t>крупа манная</t>
  </si>
  <si>
    <t xml:space="preserve">сметана </t>
  </si>
  <si>
    <t>ванилин</t>
  </si>
  <si>
    <t>мука пшеничная</t>
  </si>
  <si>
    <t>яблоко свежее</t>
  </si>
  <si>
    <t>какао порошок</t>
  </si>
  <si>
    <t xml:space="preserve">молоко </t>
  </si>
  <si>
    <t>помидоры свежие</t>
  </si>
  <si>
    <t>огурцы свежие</t>
  </si>
  <si>
    <t>горох</t>
  </si>
  <si>
    <t>филе минтая</t>
  </si>
  <si>
    <t>соус белый</t>
  </si>
  <si>
    <t xml:space="preserve"> картофельное пюре </t>
  </si>
  <si>
    <t xml:space="preserve">картофель </t>
  </si>
  <si>
    <t>сок яблочный</t>
  </si>
  <si>
    <t xml:space="preserve">салат из свеклы с сыром </t>
  </si>
  <si>
    <t>свекла</t>
  </si>
  <si>
    <t>тефтели мясные с рисом Ежики</t>
  </si>
  <si>
    <t>мясо свинина</t>
  </si>
  <si>
    <t xml:space="preserve">крупа рис </t>
  </si>
  <si>
    <t>котлеты из кур припущенные</t>
  </si>
  <si>
    <t>филе кур</t>
  </si>
  <si>
    <t>яблоки свежие</t>
  </si>
  <si>
    <t>лимонная кислота</t>
  </si>
  <si>
    <t xml:space="preserve">сыр твердый </t>
  </si>
  <si>
    <t>масло растительн</t>
  </si>
  <si>
    <t>крупа</t>
  </si>
  <si>
    <t xml:space="preserve">сахар </t>
  </si>
  <si>
    <t>марковь</t>
  </si>
  <si>
    <t>зеленый горошек</t>
  </si>
  <si>
    <t>яйцо</t>
  </si>
  <si>
    <t xml:space="preserve">филе кур </t>
  </si>
  <si>
    <t>крупа перловая</t>
  </si>
  <si>
    <t>соус сметанный</t>
  </si>
  <si>
    <t xml:space="preserve">томат пюре </t>
  </si>
  <si>
    <t>печень говяжья</t>
  </si>
  <si>
    <t>крахмал</t>
  </si>
  <si>
    <t xml:space="preserve">салат из свежих помидор </t>
  </si>
  <si>
    <t xml:space="preserve">мосло растительное </t>
  </si>
  <si>
    <t>салат из капусты и свеклы</t>
  </si>
  <si>
    <t>рыба жареная</t>
  </si>
  <si>
    <t>масло раст</t>
  </si>
  <si>
    <t>кофейный напиток</t>
  </si>
  <si>
    <t xml:space="preserve">сухари </t>
  </si>
  <si>
    <t xml:space="preserve">сосиски </t>
  </si>
  <si>
    <t>соль</t>
  </si>
  <si>
    <t>мука</t>
  </si>
  <si>
    <t xml:space="preserve"> </t>
  </si>
  <si>
    <t>Картофель, тушенный с луком</t>
  </si>
  <si>
    <t>молоко или вода</t>
  </si>
  <si>
    <t>лимон</t>
  </si>
  <si>
    <t>томат пюре</t>
  </si>
  <si>
    <t xml:space="preserve">мясо </t>
  </si>
  <si>
    <t>сухофрукты</t>
  </si>
  <si>
    <t>150/т</t>
  </si>
  <si>
    <t>Зразы картофельные</t>
  </si>
  <si>
    <t>филе куриное</t>
  </si>
  <si>
    <t>какао</t>
  </si>
  <si>
    <t>сыр</t>
  </si>
  <si>
    <t>рыба</t>
  </si>
  <si>
    <t>птица</t>
  </si>
  <si>
    <t>мясо</t>
  </si>
  <si>
    <t>фрукты</t>
  </si>
  <si>
    <t>овощи</t>
  </si>
  <si>
    <t>макароны</t>
  </si>
  <si>
    <t xml:space="preserve">крупа </t>
  </si>
  <si>
    <t xml:space="preserve"> в день </t>
  </si>
  <si>
    <t>среднее за 1 день</t>
  </si>
  <si>
    <t>фактически выдано продуктов в нетто по дням на одного человека</t>
  </si>
  <si>
    <t>наименование группы продуктов</t>
  </si>
  <si>
    <t>№ п/п</t>
  </si>
  <si>
    <t>субпродукты (печень)</t>
  </si>
  <si>
    <t>коф. напиток</t>
  </si>
  <si>
    <t xml:space="preserve">салат из свежих огурцов </t>
  </si>
  <si>
    <t>день</t>
  </si>
  <si>
    <t>возраст</t>
  </si>
  <si>
    <t xml:space="preserve">итого в день </t>
  </si>
  <si>
    <t>Ккаал</t>
  </si>
  <si>
    <t xml:space="preserve">средний показатель </t>
  </si>
  <si>
    <t>норма</t>
  </si>
  <si>
    <t xml:space="preserve">томат </t>
  </si>
  <si>
    <t>12 и ст.</t>
  </si>
  <si>
    <t>12 л и ст.</t>
  </si>
  <si>
    <t>норма продуктов в граммах (нетто) 60%</t>
  </si>
  <si>
    <t>7-11л</t>
  </si>
  <si>
    <t>специи</t>
  </si>
  <si>
    <t xml:space="preserve">возрастная категория 7-11 лет </t>
  </si>
  <si>
    <t>7-11 лет</t>
  </si>
  <si>
    <t>12-18л</t>
  </si>
  <si>
    <t>Ведомость контроля за рационом питания  7лет-11 лет</t>
  </si>
  <si>
    <t>повидло</t>
  </si>
  <si>
    <t>Сырник из творога</t>
  </si>
  <si>
    <t>яйца 48,0</t>
  </si>
  <si>
    <t xml:space="preserve">Какао с молоком </t>
  </si>
  <si>
    <t xml:space="preserve">Фрукт свежий </t>
  </si>
  <si>
    <t>ОБЕД</t>
  </si>
  <si>
    <t>ЗАВТРАК</t>
  </si>
  <si>
    <t>Салат картофельный с солеными огурцами и зеленым горошком</t>
  </si>
  <si>
    <t>горошек консервиров.</t>
  </si>
  <si>
    <t>огурцы консервиров.</t>
  </si>
  <si>
    <t>200/15</t>
  </si>
  <si>
    <t>ДОПОЛНИТЕЛЬНО</t>
  </si>
  <si>
    <t xml:space="preserve">Салат из свежих помидор </t>
  </si>
  <si>
    <t>Салат из капусты и свеклы</t>
  </si>
  <si>
    <t>Котлета мясная</t>
  </si>
  <si>
    <t>Тефтели мясные с рисом "Ежики"</t>
  </si>
  <si>
    <t>Каша гречневая рассыпчатая</t>
  </si>
  <si>
    <t>Рыба, запеченная с яйцом</t>
  </si>
  <si>
    <t>Сок яблочный</t>
  </si>
  <si>
    <t>Сок фруктовый</t>
  </si>
  <si>
    <t>Макаронные изделия  запеченные с сыром</t>
  </si>
  <si>
    <t>масса полуфабрикатов</t>
  </si>
  <si>
    <t>Хлеб пшеничный</t>
  </si>
  <si>
    <t>Чай с сахаром</t>
  </si>
  <si>
    <t>Салат картофельный с кукурузой и морковью</t>
  </si>
  <si>
    <t>кукуруза консервированная</t>
  </si>
  <si>
    <t>Суп картофельный с бобовыми  с курицей</t>
  </si>
  <si>
    <t xml:space="preserve">Жаркое по-домашнему </t>
  </si>
  <si>
    <t xml:space="preserve">Компот из смеси сухофруктов </t>
  </si>
  <si>
    <t>Хлеб ржаной</t>
  </si>
  <si>
    <t>7-11лет</t>
  </si>
  <si>
    <t xml:space="preserve">возрастная категория 12-18 лет </t>
  </si>
  <si>
    <t>ИТОГО ЗАВТРАК</t>
  </si>
  <si>
    <t>ВСЕГО ЗА ДЕНЬ</t>
  </si>
  <si>
    <t>Возраст</t>
  </si>
  <si>
    <t>12л.-18л.</t>
  </si>
  <si>
    <t>Наименование продуктов</t>
  </si>
  <si>
    <t>10  ДЕНЬ</t>
  </si>
  <si>
    <t>250/15</t>
  </si>
  <si>
    <t xml:space="preserve">Возрастная категория 7-11 лет </t>
  </si>
  <si>
    <t>12 и стар.</t>
  </si>
  <si>
    <t xml:space="preserve">Возрастная категория 12 лет и старше </t>
  </si>
  <si>
    <t>Винегрет овощной</t>
  </si>
  <si>
    <t xml:space="preserve">Салат из моркови </t>
  </si>
  <si>
    <t>Котлеты из кур припущенные</t>
  </si>
  <si>
    <t>Тефтели рыбные</t>
  </si>
  <si>
    <t>Капуста тушеная</t>
  </si>
  <si>
    <t xml:space="preserve">Плов из отварной птицы </t>
  </si>
  <si>
    <t xml:space="preserve">Чай с  лимоном </t>
  </si>
  <si>
    <t>Сыр твердый</t>
  </si>
  <si>
    <t xml:space="preserve">Компот из сухих фруктов  </t>
  </si>
  <si>
    <t>изюм</t>
  </si>
  <si>
    <t>Печень говяжья по-строгоновски</t>
  </si>
  <si>
    <t>сливочное масло</t>
  </si>
  <si>
    <t xml:space="preserve">масло растительное </t>
  </si>
  <si>
    <t>100/50</t>
  </si>
  <si>
    <t>ИТОГО ОБЕД</t>
  </si>
  <si>
    <t>Салат овощной с зеленым горошком</t>
  </si>
  <si>
    <t>Салат из свежих огурцов</t>
  </si>
  <si>
    <t>Курица в соусе с томатом</t>
  </si>
  <si>
    <t>Макаронные изделия отварные</t>
  </si>
  <si>
    <t>8 ДЕНЬ</t>
  </si>
  <si>
    <t>куры Iкатегории</t>
  </si>
  <si>
    <t xml:space="preserve">возрастная категория 12 лет и старше </t>
  </si>
  <si>
    <t>12л и стар.</t>
  </si>
  <si>
    <t>ЗАТРАК</t>
  </si>
  <si>
    <t>ИТОГО  ЗАВТРАК</t>
  </si>
  <si>
    <t>7 ДЕНЬ</t>
  </si>
  <si>
    <t xml:space="preserve">Каша рисовая молочная жидкая </t>
  </si>
  <si>
    <t xml:space="preserve">Кофейный напиток с молоком </t>
  </si>
  <si>
    <t>Запеканка из творога с повидлом</t>
  </si>
  <si>
    <t>60/30</t>
  </si>
  <si>
    <t>80/50</t>
  </si>
  <si>
    <t xml:space="preserve">  134,    357</t>
  </si>
  <si>
    <t>Салат из свеклы отварной</t>
  </si>
  <si>
    <t xml:space="preserve"> Картофельное пюре </t>
  </si>
  <si>
    <t>СОУС ТОМАТНЫЙ</t>
  </si>
  <si>
    <t>лимонная  кислота</t>
  </si>
  <si>
    <t>кукуруза консервир.</t>
  </si>
  <si>
    <t>капуста белокочанн.</t>
  </si>
  <si>
    <t xml:space="preserve">Салат из свежей капусты </t>
  </si>
  <si>
    <t>Каша перловая рассыпчатая</t>
  </si>
  <si>
    <t>Голубцы ленивые</t>
  </si>
  <si>
    <t>Сосиски отварные</t>
  </si>
  <si>
    <t>12л. и стар.</t>
  </si>
  <si>
    <t>6 ДЕНЬ</t>
  </si>
  <si>
    <t>5 ДЕНЬ</t>
  </si>
  <si>
    <t>Рис припущенный</t>
  </si>
  <si>
    <t>Рагу из овощей</t>
  </si>
  <si>
    <t>Салат из сырых овощей</t>
  </si>
  <si>
    <t>Салат из свежих помидоров</t>
  </si>
  <si>
    <t>Рагу из птицы</t>
  </si>
  <si>
    <t xml:space="preserve">Компот из свежих плодов </t>
  </si>
  <si>
    <t>Салат из свеклы с солеными огурцами</t>
  </si>
  <si>
    <t xml:space="preserve">Каша манная молочная жидкая  </t>
  </si>
  <si>
    <t>СОУС БЕЛЫЙ</t>
  </si>
  <si>
    <t>340,         451</t>
  </si>
  <si>
    <t xml:space="preserve">Рыба запеченная с картофелем по-русски </t>
  </si>
  <si>
    <t>бульон или вода</t>
  </si>
  <si>
    <t xml:space="preserve">Суп картофельный  с клецками с курицей </t>
  </si>
  <si>
    <t>КЛЕЦКИ</t>
  </si>
  <si>
    <t>200/20/ 15</t>
  </si>
  <si>
    <t>вода</t>
  </si>
  <si>
    <t>яйцо 48,0</t>
  </si>
  <si>
    <t>128, 357</t>
  </si>
  <si>
    <t>401, 442</t>
  </si>
  <si>
    <t>131, 357</t>
  </si>
  <si>
    <t>Котлеты рыбные любительские  с томатным соусом</t>
  </si>
  <si>
    <t>90/50</t>
  </si>
  <si>
    <t>346, 453</t>
  </si>
  <si>
    <t>томат паста</t>
  </si>
  <si>
    <t>яйцо48,0</t>
  </si>
  <si>
    <t>1 ДЕНЬ</t>
  </si>
  <si>
    <t>2 ДЕНЬ</t>
  </si>
  <si>
    <t>3 ДЕНЬ</t>
  </si>
  <si>
    <t>4 ДЕНЬ</t>
  </si>
  <si>
    <t>Салат из морской капусты</t>
  </si>
  <si>
    <t>Наименование продукта</t>
  </si>
  <si>
    <t xml:space="preserve">специи        </t>
  </si>
  <si>
    <t>капуста белокочан.</t>
  </si>
  <si>
    <t>растительное масло</t>
  </si>
  <si>
    <t>Компот из свежих ягод</t>
  </si>
  <si>
    <t>154,     44</t>
  </si>
  <si>
    <t>Суп с рыбными консервами</t>
  </si>
  <si>
    <t>консервы рыбные</t>
  </si>
  <si>
    <t xml:space="preserve"> масло сливочное</t>
  </si>
  <si>
    <t>говядина</t>
  </si>
  <si>
    <t>хлеб</t>
  </si>
  <si>
    <t xml:space="preserve">СОУС </t>
  </si>
  <si>
    <t>70/50</t>
  </si>
  <si>
    <t>Шницель из говядины с молочным соусом</t>
  </si>
  <si>
    <t>144,  404</t>
  </si>
  <si>
    <t>146, 172, 404</t>
  </si>
  <si>
    <t>142, 479, 404</t>
  </si>
  <si>
    <t>Азу</t>
  </si>
  <si>
    <t>маса тушеного мяса</t>
  </si>
  <si>
    <t>масса соуса и овощей</t>
  </si>
  <si>
    <t>Биточек из говядины с молочным соусом</t>
  </si>
  <si>
    <t>Салат из помидоров и огурцов</t>
  </si>
  <si>
    <t>Салат из свеклы и моркови</t>
  </si>
  <si>
    <t>200/20</t>
  </si>
  <si>
    <t>ФРИКАДЕЛЬКИ</t>
  </si>
  <si>
    <t>149, 169</t>
  </si>
  <si>
    <t>Суп картофельный с фрикадельками</t>
  </si>
  <si>
    <t>Каша "Дружба"</t>
  </si>
  <si>
    <t>381, 435</t>
  </si>
  <si>
    <t>капуста белокачан.</t>
  </si>
  <si>
    <t>кабачки</t>
  </si>
  <si>
    <t>горошек консервир.</t>
  </si>
  <si>
    <t xml:space="preserve">Картофель отварной </t>
  </si>
  <si>
    <t>в молоке</t>
  </si>
  <si>
    <t xml:space="preserve">Голубцы ленивые </t>
  </si>
  <si>
    <t>со сметанным соусом</t>
  </si>
  <si>
    <t xml:space="preserve">говядина </t>
  </si>
  <si>
    <t xml:space="preserve">лук репчатый </t>
  </si>
  <si>
    <t>капуста</t>
  </si>
  <si>
    <t xml:space="preserve">Кисель из свежих ягод  </t>
  </si>
  <si>
    <t>ягоды свежие</t>
  </si>
  <si>
    <t>крахмал картофельный</t>
  </si>
  <si>
    <t>Рыба запеченная в омлете</t>
  </si>
  <si>
    <t>масса омлета</t>
  </si>
  <si>
    <t>Яйцо вареное</t>
  </si>
  <si>
    <t>1шт</t>
  </si>
  <si>
    <t>Чай с  молоком</t>
  </si>
  <si>
    <t>чай- заварка</t>
  </si>
  <si>
    <t xml:space="preserve">Каша пшенная </t>
  </si>
  <si>
    <t>молочная жидкая</t>
  </si>
  <si>
    <t>лим. кислота</t>
  </si>
  <si>
    <t>Винергет</t>
  </si>
  <si>
    <t xml:space="preserve">Плов из отварной говядины </t>
  </si>
  <si>
    <t>Овощи свежие порцион.</t>
  </si>
  <si>
    <t>Омлет натуральный</t>
  </si>
  <si>
    <t>Рулет мясной</t>
  </si>
  <si>
    <t>в  соусе</t>
  </si>
  <si>
    <t>масса тушеной печени</t>
  </si>
  <si>
    <t>Печень,тушенная</t>
  </si>
  <si>
    <t>СМЕТАННЫЙСОУС:</t>
  </si>
  <si>
    <t>120/50</t>
  </si>
  <si>
    <t>110/50</t>
  </si>
  <si>
    <t>Рассольник ленинградский с курицей</t>
  </si>
  <si>
    <t>Борщ с капустой и картофелем  с курицей</t>
  </si>
  <si>
    <t>250/25</t>
  </si>
  <si>
    <t>масса варен. варенников</t>
  </si>
  <si>
    <t>200/5</t>
  </si>
  <si>
    <t>Вареники ленивые с маслом</t>
  </si>
  <si>
    <t>250/20</t>
  </si>
  <si>
    <t>масло растительн.</t>
  </si>
  <si>
    <t>Рагу из овощей с кабачками</t>
  </si>
  <si>
    <t>196, 442</t>
  </si>
  <si>
    <t xml:space="preserve">СОУС МОЛОЧНЫЙ </t>
  </si>
  <si>
    <t>12л. и ст.</t>
  </si>
  <si>
    <t>Суп крестьянский с курицей</t>
  </si>
  <si>
    <t>Щи со свежей капустой и картофелем, курицей</t>
  </si>
  <si>
    <t>Батон нарезной</t>
  </si>
  <si>
    <t>батон нарезной</t>
  </si>
  <si>
    <t>Плов из птицы</t>
  </si>
  <si>
    <t>макаронные  изд.</t>
  </si>
  <si>
    <r>
      <rPr>
        <u/>
        <sz val="10"/>
        <color theme="1"/>
        <rFont val="Times New Roman"/>
        <family val="1"/>
        <charset val="204"/>
      </rPr>
      <t>Г</t>
    </r>
    <r>
      <rPr>
        <sz val="10"/>
        <color theme="1"/>
        <rFont val="Times New Roman"/>
        <family val="1"/>
        <charset val="204"/>
      </rPr>
      <t>олубцы ленивые</t>
    </r>
  </si>
  <si>
    <t>Наименование блюда</t>
  </si>
  <si>
    <t>Свекольник с курицей</t>
  </si>
  <si>
    <t>крахмал картофельн.</t>
  </si>
  <si>
    <t>Овощи свежие порционн.</t>
  </si>
  <si>
    <t>Салат картофельный с кукурузой</t>
  </si>
  <si>
    <t>Сливочное масло</t>
  </si>
  <si>
    <t xml:space="preserve">сливочное масло </t>
  </si>
  <si>
    <t>156, 404</t>
  </si>
  <si>
    <t>Суп лапша домашяя с курицей</t>
  </si>
  <si>
    <t>лапша</t>
  </si>
  <si>
    <t>лук</t>
  </si>
  <si>
    <t>Сложный гарнир</t>
  </si>
  <si>
    <t>капуста белокоч.</t>
  </si>
  <si>
    <t>картофельное пюре</t>
  </si>
  <si>
    <t>капуста тушеная</t>
  </si>
  <si>
    <t>сливочное  масло</t>
  </si>
  <si>
    <t>огурцы консервир.</t>
  </si>
  <si>
    <t>морская капуста заморож.</t>
  </si>
  <si>
    <t>выход блюд</t>
  </si>
  <si>
    <t>12 л. и старше</t>
  </si>
  <si>
    <t>Чай с молоком</t>
  </si>
  <si>
    <t>Щи из свежей капусты с картофелем с курицей</t>
  </si>
  <si>
    <t>Кисель из свежих ягод</t>
  </si>
  <si>
    <t>Каша молочная "Дружба"</t>
  </si>
  <si>
    <t>Ведомость контроля за рационом питания  12лет  и старше                             2021г.</t>
  </si>
  <si>
    <t>Какао с молоком</t>
  </si>
  <si>
    <t xml:space="preserve">Фрукт </t>
  </si>
  <si>
    <t xml:space="preserve">Суп картофельный с фрикадельками </t>
  </si>
  <si>
    <t>Овощи свежие порционные</t>
  </si>
  <si>
    <t>Винегрет</t>
  </si>
  <si>
    <t>Картофель отварной в молоке</t>
  </si>
  <si>
    <t>Борщ из свежей капусты с картофелем,курицей</t>
  </si>
  <si>
    <t>Печень тушенная в соусе</t>
  </si>
  <si>
    <t>Компот из смеси сухофруктов</t>
  </si>
  <si>
    <t>Плов из отварной говядины</t>
  </si>
  <si>
    <t>Салат из свеклы с соленым огурцом</t>
  </si>
  <si>
    <t xml:space="preserve">Суп картофельный с клецками, курицей </t>
  </si>
  <si>
    <t>25030 /25</t>
  </si>
  <si>
    <t>Яйцо варенное</t>
  </si>
  <si>
    <t>Каша пшенная молочная</t>
  </si>
  <si>
    <t>Салат из свежих  помидоров и огурцов</t>
  </si>
  <si>
    <t>Компот из сухих фруктов( изюм)</t>
  </si>
  <si>
    <t xml:space="preserve">Каша  рисовая молочная </t>
  </si>
  <si>
    <t>Масло сливочное</t>
  </si>
  <si>
    <t>Голубцы ленивые со сметанным соусом</t>
  </si>
  <si>
    <t>Котлеты рыбные любительские с томатным соусом</t>
  </si>
  <si>
    <t>Картофельное пюре</t>
  </si>
  <si>
    <t>Ккомпот из свежих плодов</t>
  </si>
  <si>
    <t>Плов из отварной птицы</t>
  </si>
  <si>
    <t>Чай с лимоном</t>
  </si>
  <si>
    <t>200/7</t>
  </si>
  <si>
    <t>Печень говяжья по-строгоновски со сметанным соусом</t>
  </si>
  <si>
    <t xml:space="preserve">Каша гречневая рассыпчатая </t>
  </si>
  <si>
    <t>Рыба запеченная с картофелем по-русски</t>
  </si>
  <si>
    <t>Макаронные изделия запеченные с сыром</t>
  </si>
  <si>
    <t>Жаркое по-домашнему</t>
  </si>
  <si>
    <t>Каша из хлопьев овсянных "Геркулес" молочная жидкая</t>
  </si>
  <si>
    <t>крупа "Геркулес"</t>
  </si>
  <si>
    <t>Каша овсянная  молочная жидкая</t>
  </si>
  <si>
    <t>Каша манная молочная жидкая</t>
  </si>
  <si>
    <t>Салат картофельный с солен. огурцом, зелен. горошком</t>
  </si>
  <si>
    <t xml:space="preserve">Суп лапша с курицей </t>
  </si>
  <si>
    <t>75/75</t>
  </si>
  <si>
    <t>90/90</t>
  </si>
  <si>
    <t>Суп картофельный с бобовыми, курицей</t>
  </si>
  <si>
    <t>Рыба запеченная с яцом</t>
  </si>
  <si>
    <t>ЗАВТАК</t>
  </si>
  <si>
    <t>итого за 12 дней</t>
  </si>
  <si>
    <t>за 12дней</t>
  </si>
  <si>
    <t>12  ДЕНЬ</t>
  </si>
  <si>
    <t>11  ДЕНЬ</t>
  </si>
  <si>
    <t>Каша пшеничная молочная</t>
  </si>
  <si>
    <t>крупа пшеничная</t>
  </si>
  <si>
    <t>Суп картофельный с макаронными изделиями  с курицей</t>
  </si>
  <si>
    <t>250/5</t>
  </si>
  <si>
    <t>Картофель отварной</t>
  </si>
  <si>
    <t>Рыба тущеная с овощами в томате</t>
  </si>
  <si>
    <t>масса тушеной рыбы</t>
  </si>
  <si>
    <t xml:space="preserve">7 день </t>
  </si>
  <si>
    <t>10 день</t>
  </si>
  <si>
    <t xml:space="preserve">11 день </t>
  </si>
  <si>
    <t xml:space="preserve">12 день </t>
  </si>
  <si>
    <t xml:space="preserve"> СВОД   ДЕСЯТИДНЕВНОГО МЕНЮ  УЧАЩИХСЯ  МОУ СОШ №                            2021 ГОД</t>
  </si>
  <si>
    <t>Чай  с молоком</t>
  </si>
  <si>
    <t>Кашкукурузная молочная</t>
  </si>
  <si>
    <t>Суп картофельный с макар.изделиями, курицей</t>
  </si>
  <si>
    <t>Рыба тушеная с овощами</t>
  </si>
  <si>
    <t>Каша кукурузная молочная</t>
  </si>
  <si>
    <t>Расчет пищевых веществ  и энергии за 12 дней</t>
  </si>
  <si>
    <t xml:space="preserve"> Двенадцатидневное  меню </t>
  </si>
  <si>
    <t xml:space="preserve">  Двенадцатидневное   меню </t>
  </si>
  <si>
    <t xml:space="preserve">  Двенадцатидневное   меню</t>
  </si>
  <si>
    <t xml:space="preserve"> Двенадцатидневное   меню </t>
  </si>
  <si>
    <t xml:space="preserve"> Двенадцатидневное  МЕНЮ</t>
  </si>
  <si>
    <t xml:space="preserve"> Двенадцатидневное  меню</t>
  </si>
  <si>
    <t>за 12 дней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</si>
</sst>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7">
    <xf numFmtId="0" fontId="0" fillId="0" borderId="0" xfId="0"/>
    <xf numFmtId="0" fontId="5" fillId="0" borderId="0" xfId="1"/>
    <xf numFmtId="49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7" fillId="0" borderId="0" xfId="1" applyNumberFormat="1" applyFont="1"/>
    <xf numFmtId="0" fontId="5" fillId="0" borderId="0" xfId="1" applyAlignment="1">
      <alignment wrapText="1"/>
    </xf>
    <xf numFmtId="0" fontId="4" fillId="0" borderId="0" xfId="2"/>
    <xf numFmtId="2" fontId="8" fillId="0" borderId="2" xfId="2" applyNumberFormat="1" applyFont="1" applyBorder="1"/>
    <xf numFmtId="0" fontId="7" fillId="0" borderId="2" xfId="2" applyFont="1" applyBorder="1" applyAlignment="1">
      <alignment horizontal="center" vertical="center" wrapText="1"/>
    </xf>
    <xf numFmtId="0" fontId="6" fillId="0" borderId="0" xfId="2" applyFont="1"/>
    <xf numFmtId="0" fontId="4" fillId="0" borderId="2" xfId="2" applyBorder="1"/>
    <xf numFmtId="0" fontId="8" fillId="0" borderId="2" xfId="2" applyFont="1" applyBorder="1" applyAlignment="1">
      <alignment horizontal="center"/>
    </xf>
    <xf numFmtId="0" fontId="6" fillId="0" borderId="0" xfId="3" applyFont="1"/>
    <xf numFmtId="0" fontId="3" fillId="0" borderId="0" xfId="3"/>
    <xf numFmtId="0" fontId="6" fillId="0" borderId="0" xfId="4" applyFont="1"/>
    <xf numFmtId="0" fontId="2" fillId="0" borderId="0" xfId="4"/>
    <xf numFmtId="0" fontId="2" fillId="0" borderId="2" xfId="4" applyBorder="1"/>
    <xf numFmtId="0" fontId="1" fillId="0" borderId="0" xfId="5"/>
    <xf numFmtId="2" fontId="7" fillId="0" borderId="2" xfId="5" applyNumberFormat="1" applyFont="1" applyBorder="1"/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" fillId="0" borderId="2" xfId="5" applyBorder="1"/>
    <xf numFmtId="2" fontId="13" fillId="0" borderId="2" xfId="5" applyNumberFormat="1" applyFont="1" applyBorder="1"/>
    <xf numFmtId="0" fontId="13" fillId="0" borderId="2" xfId="5" applyFont="1" applyBorder="1"/>
    <xf numFmtId="2" fontId="14" fillId="0" borderId="2" xfId="5" applyNumberFormat="1" applyFont="1" applyBorder="1"/>
    <xf numFmtId="0" fontId="11" fillId="0" borderId="2" xfId="4" applyFont="1" applyBorder="1" applyAlignment="1">
      <alignment wrapText="1"/>
    </xf>
    <xf numFmtId="0" fontId="11" fillId="0" borderId="2" xfId="4" applyFont="1" applyBorder="1"/>
    <xf numFmtId="0" fontId="14" fillId="0" borderId="2" xfId="4" applyFont="1" applyBorder="1" applyAlignment="1">
      <alignment wrapText="1"/>
    </xf>
    <xf numFmtId="0" fontId="11" fillId="0" borderId="0" xfId="4" applyFont="1"/>
    <xf numFmtId="0" fontId="12" fillId="0" borderId="0" xfId="4" applyFont="1"/>
    <xf numFmtId="0" fontId="16" fillId="0" borderId="2" xfId="4" applyFont="1" applyBorder="1"/>
    <xf numFmtId="0" fontId="16" fillId="0" borderId="2" xfId="4" applyFont="1" applyBorder="1" applyAlignment="1">
      <alignment horizontal="center"/>
    </xf>
    <xf numFmtId="49" fontId="16" fillId="0" borderId="2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wrapText="1"/>
    </xf>
    <xf numFmtId="2" fontId="11" fillId="0" borderId="2" xfId="4" applyNumberFormat="1" applyFont="1" applyBorder="1" applyAlignment="1">
      <alignment horizontal="right" wrapText="1"/>
    </xf>
    <xf numFmtId="2" fontId="11" fillId="0" borderId="2" xfId="4" applyNumberFormat="1" applyFont="1" applyBorder="1" applyAlignment="1">
      <alignment wrapText="1"/>
    </xf>
    <xf numFmtId="0" fontId="16" fillId="0" borderId="2" xfId="4" applyFont="1" applyBorder="1" applyAlignment="1">
      <alignment horizontal="center" vertical="center"/>
    </xf>
    <xf numFmtId="49" fontId="16" fillId="0" borderId="2" xfId="4" applyNumberFormat="1" applyFont="1" applyBorder="1" applyAlignment="1">
      <alignment horizontal="center" vertical="center" wrapText="1"/>
    </xf>
    <xf numFmtId="2" fontId="11" fillId="0" borderId="2" xfId="4" applyNumberFormat="1" applyFont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left"/>
    </xf>
    <xf numFmtId="0" fontId="16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left" vertical="center"/>
    </xf>
    <xf numFmtId="2" fontId="11" fillId="0" borderId="2" xfId="4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49" fontId="11" fillId="0" borderId="2" xfId="4" applyNumberFormat="1" applyFont="1" applyBorder="1" applyAlignment="1">
      <alignment horizontal="center"/>
    </xf>
    <xf numFmtId="49" fontId="18" fillId="0" borderId="2" xfId="4" applyNumberFormat="1" applyFont="1" applyBorder="1" applyAlignment="1">
      <alignment horizontal="center" vertical="center" wrapText="1"/>
    </xf>
    <xf numFmtId="49" fontId="11" fillId="0" borderId="2" xfId="4" applyNumberFormat="1" applyFont="1" applyBorder="1" applyAlignment="1">
      <alignment horizontal="center" vertical="center" wrapText="1"/>
    </xf>
    <xf numFmtId="49" fontId="18" fillId="0" borderId="2" xfId="4" applyNumberFormat="1" applyFont="1" applyBorder="1" applyAlignment="1">
      <alignment horizontal="center" wrapText="1"/>
    </xf>
    <xf numFmtId="49" fontId="18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wrapText="1"/>
    </xf>
    <xf numFmtId="0" fontId="18" fillId="0" borderId="2" xfId="4" applyFont="1" applyBorder="1" applyAlignment="1">
      <alignment wrapText="1"/>
    </xf>
    <xf numFmtId="164" fontId="11" fillId="0" borderId="2" xfId="4" applyNumberFormat="1" applyFont="1" applyBorder="1" applyAlignment="1">
      <alignment horizontal="right" wrapText="1"/>
    </xf>
    <xf numFmtId="164" fontId="11" fillId="0" borderId="2" xfId="4" applyNumberFormat="1" applyFont="1" applyBorder="1" applyAlignment="1">
      <alignment wrapText="1"/>
    </xf>
    <xf numFmtId="164" fontId="11" fillId="0" borderId="2" xfId="4" applyNumberFormat="1" applyFont="1" applyBorder="1"/>
    <xf numFmtId="2" fontId="20" fillId="0" borderId="2" xfId="4" applyNumberFormat="1" applyFont="1" applyBorder="1"/>
    <xf numFmtId="49" fontId="20" fillId="0" borderId="4" xfId="4" applyNumberFormat="1" applyFont="1" applyBorder="1" applyAlignment="1">
      <alignment horizontal="center" wrapText="1"/>
    </xf>
    <xf numFmtId="49" fontId="21" fillId="0" borderId="2" xfId="4" applyNumberFormat="1" applyFont="1" applyBorder="1" applyAlignment="1">
      <alignment horizontal="center" vertical="center" wrapText="1"/>
    </xf>
    <xf numFmtId="164" fontId="19" fillId="0" borderId="2" xfId="4" applyNumberFormat="1" applyFont="1" applyBorder="1" applyAlignment="1">
      <alignment wrapText="1"/>
    </xf>
    <xf numFmtId="2" fontId="19" fillId="0" borderId="2" xfId="4" applyNumberFormat="1" applyFont="1" applyBorder="1" applyAlignment="1">
      <alignment wrapText="1"/>
    </xf>
    <xf numFmtId="164" fontId="19" fillId="0" borderId="2" xfId="4" applyNumberFormat="1" applyFont="1" applyBorder="1"/>
    <xf numFmtId="0" fontId="21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 vertical="center"/>
    </xf>
    <xf numFmtId="164" fontId="20" fillId="0" borderId="2" xfId="4" applyNumberFormat="1" applyFont="1" applyBorder="1"/>
    <xf numFmtId="0" fontId="13" fillId="0" borderId="2" xfId="4" applyFont="1" applyBorder="1"/>
    <xf numFmtId="49" fontId="13" fillId="0" borderId="2" xfId="4" applyNumberFormat="1" applyFont="1" applyBorder="1" applyAlignment="1">
      <alignment horizontal="center"/>
    </xf>
    <xf numFmtId="49" fontId="14" fillId="0" borderId="2" xfId="4" applyNumberFormat="1" applyFont="1" applyBorder="1" applyAlignment="1">
      <alignment wrapText="1"/>
    </xf>
    <xf numFmtId="0" fontId="13" fillId="0" borderId="2" xfId="4" applyFont="1" applyBorder="1" applyAlignment="1">
      <alignment horizontal="center" vertical="center"/>
    </xf>
    <xf numFmtId="2" fontId="14" fillId="0" borderId="2" xfId="4" applyNumberFormat="1" applyFont="1" applyBorder="1"/>
    <xf numFmtId="49" fontId="13" fillId="0" borderId="2" xfId="4" applyNumberFormat="1" applyFont="1" applyBorder="1" applyAlignment="1">
      <alignment horizontal="center" vertical="center" wrapText="1"/>
    </xf>
    <xf numFmtId="0" fontId="14" fillId="0" borderId="2" xfId="4" applyFont="1" applyBorder="1" applyAlignment="1">
      <alignment horizontal="left" vertical="center"/>
    </xf>
    <xf numFmtId="49" fontId="13" fillId="0" borderId="2" xfId="4" applyNumberFormat="1" applyFont="1" applyBorder="1" applyAlignment="1">
      <alignment horizontal="center" vertical="center"/>
    </xf>
    <xf numFmtId="164" fontId="22" fillId="0" borderId="2" xfId="4" applyNumberFormat="1" applyFont="1" applyBorder="1" applyAlignment="1">
      <alignment wrapText="1"/>
    </xf>
    <xf numFmtId="164" fontId="14" fillId="0" borderId="2" xfId="4" applyNumberFormat="1" applyFont="1" applyBorder="1"/>
    <xf numFmtId="164" fontId="22" fillId="0" borderId="2" xfId="4" applyNumberFormat="1" applyFont="1" applyBorder="1"/>
    <xf numFmtId="2" fontId="22" fillId="0" borderId="2" xfId="4" applyNumberFormat="1" applyFont="1" applyBorder="1"/>
    <xf numFmtId="2" fontId="23" fillId="0" borderId="2" xfId="4" applyNumberFormat="1" applyFont="1" applyBorder="1"/>
    <xf numFmtId="0" fontId="6" fillId="0" borderId="0" xfId="4" applyFont="1" applyAlignment="1"/>
    <xf numFmtId="2" fontId="14" fillId="0" borderId="2" xfId="3" applyNumberFormat="1" applyFont="1" applyBorder="1"/>
    <xf numFmtId="0" fontId="16" fillId="0" borderId="0" xfId="4" applyFont="1"/>
    <xf numFmtId="49" fontId="11" fillId="0" borderId="2" xfId="4" applyNumberFormat="1" applyFont="1" applyBorder="1" applyAlignment="1">
      <alignment horizontal="center" wrapText="1"/>
    </xf>
    <xf numFmtId="49" fontId="11" fillId="0" borderId="2" xfId="4" applyNumberFormat="1" applyFont="1" applyBorder="1" applyAlignment="1">
      <alignment horizontal="center" vertical="center"/>
    </xf>
    <xf numFmtId="0" fontId="21" fillId="0" borderId="2" xfId="4" applyFont="1" applyBorder="1" applyAlignment="1">
      <alignment horizontal="center"/>
    </xf>
    <xf numFmtId="49" fontId="10" fillId="0" borderId="2" xfId="4" applyNumberFormat="1" applyFont="1" applyBorder="1" applyAlignment="1">
      <alignment horizontal="center"/>
    </xf>
    <xf numFmtId="164" fontId="14" fillId="0" borderId="2" xfId="3" applyNumberFormat="1" applyFont="1" applyBorder="1"/>
    <xf numFmtId="2" fontId="16" fillId="0" borderId="2" xfId="4" applyNumberFormat="1" applyFont="1" applyBorder="1"/>
    <xf numFmtId="0" fontId="17" fillId="0" borderId="0" xfId="4" applyFont="1"/>
    <xf numFmtId="2" fontId="11" fillId="0" borderId="0" xfId="4" applyNumberFormat="1" applyFont="1"/>
    <xf numFmtId="49" fontId="11" fillId="0" borderId="2" xfId="3" applyNumberFormat="1" applyFont="1" applyBorder="1" applyAlignment="1">
      <alignment horizontal="center" vertical="center" wrapText="1"/>
    </xf>
    <xf numFmtId="49" fontId="16" fillId="0" borderId="2" xfId="3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2" fontId="11" fillId="0" borderId="2" xfId="0" applyNumberFormat="1" applyFont="1" applyBorder="1"/>
    <xf numFmtId="49" fontId="13" fillId="0" borderId="2" xfId="4" applyNumberFormat="1" applyFont="1" applyBorder="1" applyAlignment="1">
      <alignment horizontal="center" vertical="top" wrapText="1"/>
    </xf>
    <xf numFmtId="164" fontId="11" fillId="0" borderId="2" xfId="3" applyNumberFormat="1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49" fontId="20" fillId="0" borderId="2" xfId="4" applyNumberFormat="1" applyFont="1" applyBorder="1" applyAlignment="1">
      <alignment horizontal="left"/>
    </xf>
    <xf numFmtId="0" fontId="11" fillId="0" borderId="2" xfId="4" applyNumberFormat="1" applyFont="1" applyBorder="1" applyAlignment="1">
      <alignment wrapText="1"/>
    </xf>
    <xf numFmtId="0" fontId="11" fillId="0" borderId="2" xfId="4" applyNumberFormat="1" applyFont="1" applyBorder="1" applyAlignment="1">
      <alignment horizontal="center" vertical="center" wrapText="1"/>
    </xf>
    <xf numFmtId="0" fontId="19" fillId="0" borderId="2" xfId="4" applyNumberFormat="1" applyFont="1" applyBorder="1" applyAlignment="1">
      <alignment wrapText="1"/>
    </xf>
    <xf numFmtId="0" fontId="19" fillId="0" borderId="2" xfId="4" applyFont="1" applyBorder="1" applyAlignment="1">
      <alignment wrapText="1"/>
    </xf>
    <xf numFmtId="2" fontId="19" fillId="0" borderId="2" xfId="4" applyNumberFormat="1" applyFont="1" applyBorder="1"/>
    <xf numFmtId="164" fontId="11" fillId="0" borderId="2" xfId="0" applyNumberFormat="1" applyFont="1" applyBorder="1"/>
    <xf numFmtId="2" fontId="19" fillId="0" borderId="2" xfId="0" applyNumberFormat="1" applyFont="1" applyBorder="1"/>
    <xf numFmtId="164" fontId="19" fillId="0" borderId="2" xfId="0" applyNumberFormat="1" applyFont="1" applyBorder="1"/>
    <xf numFmtId="0" fontId="20" fillId="0" borderId="2" xfId="4" applyFont="1" applyBorder="1"/>
    <xf numFmtId="0" fontId="11" fillId="0" borderId="2" xfId="3" applyNumberFormat="1" applyFont="1" applyBorder="1" applyAlignment="1">
      <alignment horizontal="center" vertical="center" wrapText="1"/>
    </xf>
    <xf numFmtId="0" fontId="21" fillId="0" borderId="2" xfId="4" applyNumberFormat="1" applyFont="1" applyBorder="1" applyAlignment="1">
      <alignment horizontal="center" vertical="center" wrapText="1"/>
    </xf>
    <xf numFmtId="0" fontId="21" fillId="0" borderId="2" xfId="4" applyNumberFormat="1" applyFont="1" applyBorder="1" applyAlignment="1">
      <alignment horizontal="center" wrapText="1"/>
    </xf>
    <xf numFmtId="0" fontId="13" fillId="0" borderId="2" xfId="3" applyFont="1" applyBorder="1"/>
    <xf numFmtId="0" fontId="14" fillId="0" borderId="2" xfId="3" applyFont="1" applyBorder="1"/>
    <xf numFmtId="0" fontId="13" fillId="0" borderId="2" xfId="3" applyFont="1" applyBorder="1" applyAlignment="1">
      <alignment wrapText="1"/>
    </xf>
    <xf numFmtId="164" fontId="23" fillId="0" borderId="2" xfId="3" applyNumberFormat="1" applyFont="1" applyBorder="1"/>
    <xf numFmtId="49" fontId="11" fillId="0" borderId="2" xfId="4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11" fillId="0" borderId="2" xfId="4" applyNumberFormat="1" applyFont="1" applyBorder="1" applyAlignment="1">
      <alignment horizontal="center" wrapText="1"/>
    </xf>
    <xf numFmtId="0" fontId="21" fillId="0" borderId="2" xfId="4" applyNumberFormat="1" applyFont="1" applyBorder="1" applyAlignment="1">
      <alignment horizontal="center" vertical="center"/>
    </xf>
    <xf numFmtId="0" fontId="11" fillId="0" borderId="2" xfId="4" applyNumberFormat="1" applyFont="1" applyBorder="1" applyAlignment="1">
      <alignment horizontal="center" vertical="center"/>
    </xf>
    <xf numFmtId="0" fontId="24" fillId="0" borderId="2" xfId="4" applyNumberFormat="1" applyFont="1" applyBorder="1" applyAlignment="1">
      <alignment horizontal="center" vertical="center" wrapText="1"/>
    </xf>
    <xf numFmtId="0" fontId="14" fillId="0" borderId="2" xfId="4" applyNumberFormat="1" applyFont="1" applyBorder="1" applyAlignment="1">
      <alignment horizontal="center" vertical="center" wrapText="1"/>
    </xf>
    <xf numFmtId="0" fontId="11" fillId="2" borderId="2" xfId="4" applyNumberFormat="1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wrapText="1"/>
    </xf>
    <xf numFmtId="0" fontId="11" fillId="2" borderId="2" xfId="4" applyFont="1" applyFill="1" applyBorder="1" applyAlignment="1">
      <alignment horizontal="left" vertical="center"/>
    </xf>
    <xf numFmtId="164" fontId="11" fillId="2" borderId="2" xfId="4" applyNumberFormat="1" applyFont="1" applyFill="1" applyBorder="1"/>
    <xf numFmtId="164" fontId="19" fillId="2" borderId="2" xfId="4" applyNumberFormat="1" applyFont="1" applyFill="1" applyBorder="1"/>
    <xf numFmtId="49" fontId="11" fillId="2" borderId="2" xfId="4" applyNumberFormat="1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wrapText="1"/>
    </xf>
    <xf numFmtId="2" fontId="11" fillId="2" borderId="2" xfId="4" applyNumberFormat="1" applyFont="1" applyFill="1" applyBorder="1"/>
    <xf numFmtId="0" fontId="16" fillId="2" borderId="2" xfId="4" applyFont="1" applyFill="1" applyBorder="1" applyAlignment="1">
      <alignment horizontal="left" vertical="center"/>
    </xf>
    <xf numFmtId="164" fontId="16" fillId="2" borderId="2" xfId="4" applyNumberFormat="1" applyFont="1" applyFill="1" applyBorder="1"/>
    <xf numFmtId="1" fontId="16" fillId="2" borderId="2" xfId="4" applyNumberFormat="1" applyFont="1" applyFill="1" applyBorder="1"/>
    <xf numFmtId="0" fontId="13" fillId="0" borderId="2" xfId="2" applyFont="1" applyBorder="1" applyAlignment="1">
      <alignment horizontal="center" vertical="center"/>
    </xf>
    <xf numFmtId="0" fontId="14" fillId="0" borderId="2" xfId="2" applyFont="1" applyBorder="1"/>
    <xf numFmtId="49" fontId="13" fillId="0" borderId="2" xfId="2" applyNumberFormat="1" applyFont="1" applyBorder="1" applyAlignment="1">
      <alignment horizontal="center" vertical="center"/>
    </xf>
    <xf numFmtId="2" fontId="14" fillId="0" borderId="2" xfId="2" applyNumberFormat="1" applyFont="1" applyBorder="1"/>
    <xf numFmtId="0" fontId="13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7" fillId="0" borderId="2" xfId="2" applyFont="1" applyBorder="1" applyAlignment="1">
      <alignment wrapText="1"/>
    </xf>
    <xf numFmtId="164" fontId="23" fillId="0" borderId="2" xfId="2" applyNumberFormat="1" applyFont="1" applyBorder="1"/>
    <xf numFmtId="0" fontId="23" fillId="0" borderId="2" xfId="4" applyFont="1" applyBorder="1" applyAlignment="1">
      <alignment horizontal="center" vertical="center" wrapText="1"/>
    </xf>
    <xf numFmtId="0" fontId="23" fillId="0" borderId="2" xfId="2" applyFont="1" applyBorder="1"/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49" fontId="11" fillId="0" borderId="2" xfId="4" applyNumberFormat="1" applyFont="1" applyBorder="1" applyAlignment="1">
      <alignment horizontal="center" vertical="center" wrapText="1"/>
    </xf>
    <xf numFmtId="49" fontId="14" fillId="0" borderId="2" xfId="4" applyNumberFormat="1" applyFont="1" applyBorder="1" applyAlignment="1">
      <alignment horizontal="left" vertical="center" wrapText="1"/>
    </xf>
    <xf numFmtId="0" fontId="13" fillId="0" borderId="2" xfId="4" applyFont="1" applyBorder="1" applyAlignment="1">
      <alignment vertical="top" wrapText="1"/>
    </xf>
    <xf numFmtId="0" fontId="22" fillId="0" borderId="2" xfId="4" applyFont="1" applyBorder="1" applyAlignment="1">
      <alignment wrapText="1"/>
    </xf>
    <xf numFmtId="0" fontId="20" fillId="2" borderId="2" xfId="4" applyFont="1" applyFill="1" applyBorder="1" applyAlignment="1">
      <alignment horizontal="left" vertical="center"/>
    </xf>
    <xf numFmtId="0" fontId="11" fillId="0" borderId="2" xfId="4" applyFont="1" applyBorder="1" applyAlignment="1">
      <alignment vertical="center"/>
    </xf>
    <xf numFmtId="1" fontId="11" fillId="0" borderId="2" xfId="4" applyNumberFormat="1" applyFont="1" applyBorder="1" applyAlignment="1">
      <alignment wrapText="1"/>
    </xf>
    <xf numFmtId="49" fontId="11" fillId="0" borderId="6" xfId="4" applyNumberFormat="1" applyFont="1" applyBorder="1" applyAlignment="1">
      <alignment horizontal="center" wrapText="1"/>
    </xf>
    <xf numFmtId="0" fontId="11" fillId="0" borderId="2" xfId="4" applyFont="1" applyBorder="1" applyAlignment="1"/>
    <xf numFmtId="49" fontId="20" fillId="0" borderId="2" xfId="4" applyNumberFormat="1" applyFont="1" applyBorder="1" applyAlignment="1">
      <alignment horizontal="center" wrapText="1"/>
    </xf>
    <xf numFmtId="2" fontId="25" fillId="0" borderId="2" xfId="4" applyNumberFormat="1" applyFont="1" applyBorder="1"/>
    <xf numFmtId="0" fontId="25" fillId="0" borderId="2" xfId="4" applyFont="1" applyBorder="1"/>
    <xf numFmtId="0" fontId="11" fillId="2" borderId="2" xfId="4" applyNumberFormat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wrapText="1"/>
    </xf>
    <xf numFmtId="49" fontId="11" fillId="2" borderId="2" xfId="4" applyNumberFormat="1" applyFont="1" applyFill="1" applyBorder="1" applyAlignment="1">
      <alignment horizontal="center" vertical="center"/>
    </xf>
    <xf numFmtId="0" fontId="20" fillId="0" borderId="2" xfId="4" applyFont="1" applyBorder="1" applyAlignment="1">
      <alignment horizontal="center" wrapText="1"/>
    </xf>
    <xf numFmtId="0" fontId="11" fillId="0" borderId="2" xfId="4" applyFont="1" applyBorder="1" applyAlignment="1">
      <alignment horizontal="right" vertical="center" wrapText="1"/>
    </xf>
    <xf numFmtId="0" fontId="11" fillId="2" borderId="2" xfId="4" applyFont="1" applyFill="1" applyBorder="1" applyAlignment="1">
      <alignment horizontal="right" vertical="center"/>
    </xf>
    <xf numFmtId="164" fontId="11" fillId="2" borderId="2" xfId="4" applyNumberFormat="1" applyFont="1" applyFill="1" applyBorder="1" applyAlignment="1">
      <alignment horizontal="right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49" fontId="11" fillId="0" borderId="2" xfId="4" applyNumberFormat="1" applyFont="1" applyBorder="1" applyAlignment="1">
      <alignment horizontal="center" vertical="center" wrapText="1"/>
    </xf>
    <xf numFmtId="49" fontId="11" fillId="2" borderId="2" xfId="4" applyNumberFormat="1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/>
    </xf>
    <xf numFmtId="49" fontId="16" fillId="0" borderId="2" xfId="4" applyNumberFormat="1" applyFont="1" applyBorder="1" applyAlignment="1">
      <alignment horizontal="center" wrapText="1"/>
    </xf>
    <xf numFmtId="0" fontId="16" fillId="0" borderId="2" xfId="4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left" vertical="center" wrapText="1"/>
    </xf>
    <xf numFmtId="0" fontId="16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horizontal="left"/>
    </xf>
    <xf numFmtId="2" fontId="11" fillId="0" borderId="2" xfId="2" applyNumberFormat="1" applyFont="1" applyBorder="1" applyAlignment="1">
      <alignment horizontal="right"/>
    </xf>
    <xf numFmtId="0" fontId="16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2" xfId="2" applyFont="1" applyBorder="1"/>
    <xf numFmtId="0" fontId="11" fillId="0" borderId="2" xfId="2" applyFont="1" applyBorder="1" applyAlignment="1">
      <alignment horizont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4" applyFont="1" applyFill="1" applyBorder="1"/>
    <xf numFmtId="0" fontId="19" fillId="2" borderId="2" xfId="4" applyFont="1" applyFill="1" applyBorder="1"/>
    <xf numFmtId="49" fontId="16" fillId="2" borderId="2" xfId="4" applyNumberFormat="1" applyFont="1" applyFill="1" applyBorder="1" applyAlignment="1">
      <alignment horizontal="center" vertical="center" wrapText="1"/>
    </xf>
    <xf numFmtId="0" fontId="16" fillId="2" borderId="2" xfId="4" applyFont="1" applyFill="1" applyBorder="1"/>
    <xf numFmtId="0" fontId="11" fillId="0" borderId="2" xfId="2" applyNumberFormat="1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wrapText="1"/>
    </xf>
    <xf numFmtId="164" fontId="11" fillId="0" borderId="2" xfId="2" applyNumberFormat="1" applyFont="1" applyBorder="1" applyAlignment="1">
      <alignment horizontal="right" wrapText="1"/>
    </xf>
    <xf numFmtId="164" fontId="19" fillId="0" borderId="2" xfId="2" applyNumberFormat="1" applyFont="1" applyBorder="1" applyAlignment="1">
      <alignment wrapText="1"/>
    </xf>
    <xf numFmtId="49" fontId="16" fillId="0" borderId="2" xfId="2" applyNumberFormat="1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left" wrapText="1"/>
    </xf>
    <xf numFmtId="2" fontId="11" fillId="0" borderId="2" xfId="2" applyNumberFormat="1" applyFont="1" applyBorder="1" applyAlignment="1">
      <alignment wrapText="1"/>
    </xf>
    <xf numFmtId="49" fontId="11" fillId="0" borderId="2" xfId="2" applyNumberFormat="1" applyFont="1" applyBorder="1" applyAlignment="1">
      <alignment horizontal="left" wrapText="1"/>
    </xf>
    <xf numFmtId="49" fontId="11" fillId="0" borderId="2" xfId="4" applyNumberFormat="1" applyFont="1" applyBorder="1" applyAlignment="1">
      <alignment horizontal="left" vertical="center" wrapText="1"/>
    </xf>
    <xf numFmtId="0" fontId="16" fillId="0" borderId="2" xfId="2" applyFont="1" applyBorder="1" applyAlignment="1">
      <alignment wrapText="1"/>
    </xf>
    <xf numFmtId="2" fontId="11" fillId="0" borderId="2" xfId="2" applyNumberFormat="1" applyFont="1" applyBorder="1"/>
    <xf numFmtId="164" fontId="20" fillId="0" borderId="2" xfId="2" applyNumberFormat="1" applyFont="1" applyBorder="1"/>
    <xf numFmtId="0" fontId="11" fillId="0" borderId="2" xfId="2" applyFont="1" applyBorder="1" applyAlignment="1">
      <alignment wrapText="1"/>
    </xf>
    <xf numFmtId="164" fontId="11" fillId="0" borderId="2" xfId="2" applyNumberFormat="1" applyFont="1" applyBorder="1"/>
    <xf numFmtId="164" fontId="19" fillId="0" borderId="2" xfId="2" applyNumberFormat="1" applyFont="1" applyBorder="1"/>
    <xf numFmtId="0" fontId="19" fillId="0" borderId="2" xfId="2" applyFont="1" applyBorder="1"/>
    <xf numFmtId="49" fontId="11" fillId="0" borderId="2" xfId="2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6" fillId="0" borderId="2" xfId="2" applyNumberFormat="1" applyFont="1" applyBorder="1"/>
    <xf numFmtId="0" fontId="26" fillId="0" borderId="2" xfId="2" applyFont="1" applyBorder="1"/>
    <xf numFmtId="2" fontId="21" fillId="0" borderId="2" xfId="2" applyNumberFormat="1" applyFont="1" applyBorder="1"/>
    <xf numFmtId="0" fontId="21" fillId="0" borderId="2" xfId="2" applyFont="1" applyBorder="1"/>
    <xf numFmtId="49" fontId="21" fillId="0" borderId="2" xfId="2" applyNumberFormat="1" applyFont="1" applyBorder="1" applyAlignment="1">
      <alignment horizontal="center" vertical="center" wrapText="1"/>
    </xf>
    <xf numFmtId="49" fontId="27" fillId="0" borderId="2" xfId="2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2" fontId="27" fillId="0" borderId="2" xfId="2" applyNumberFormat="1" applyFont="1" applyBorder="1"/>
    <xf numFmtId="0" fontId="11" fillId="2" borderId="2" xfId="4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left"/>
    </xf>
    <xf numFmtId="164" fontId="26" fillId="2" borderId="2" xfId="4" applyNumberFormat="1" applyFont="1" applyFill="1" applyBorder="1"/>
    <xf numFmtId="0" fontId="16" fillId="2" borderId="2" xfId="4" applyFont="1" applyFill="1" applyBorder="1" applyAlignment="1">
      <alignment horizontal="center" vertical="center" wrapText="1"/>
    </xf>
    <xf numFmtId="2" fontId="21" fillId="2" borderId="2" xfId="4" applyNumberFormat="1" applyFont="1" applyFill="1" applyBorder="1"/>
    <xf numFmtId="0" fontId="21" fillId="2" borderId="2" xfId="0" applyFont="1" applyFill="1" applyBorder="1" applyAlignment="1"/>
    <xf numFmtId="0" fontId="27" fillId="2" borderId="2" xfId="0" applyFont="1" applyFill="1" applyBorder="1" applyAlignment="1">
      <alignment horizontal="right"/>
    </xf>
    <xf numFmtId="49" fontId="11" fillId="2" borderId="2" xfId="4" applyNumberFormat="1" applyFont="1" applyFill="1" applyBorder="1" applyAlignment="1">
      <alignment horizontal="center" vertical="top" wrapText="1"/>
    </xf>
    <xf numFmtId="0" fontId="11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left" vertical="center"/>
    </xf>
    <xf numFmtId="164" fontId="11" fillId="0" borderId="2" xfId="3" applyNumberFormat="1" applyFont="1" applyBorder="1"/>
    <xf numFmtId="164" fontId="19" fillId="0" borderId="2" xfId="3" applyNumberFormat="1" applyFont="1" applyBorder="1"/>
    <xf numFmtId="0" fontId="16" fillId="0" borderId="2" xfId="3" applyFont="1" applyBorder="1" applyAlignment="1">
      <alignment horizontal="center" wrapText="1"/>
    </xf>
    <xf numFmtId="2" fontId="11" fillId="0" borderId="2" xfId="3" applyNumberFormat="1" applyFont="1" applyBorder="1"/>
    <xf numFmtId="49" fontId="28" fillId="0" borderId="2" xfId="4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/>
    </xf>
    <xf numFmtId="0" fontId="21" fillId="0" borderId="2" xfId="2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6" fillId="0" borderId="2" xfId="0" applyFont="1" applyBorder="1" applyAlignment="1">
      <alignment horizontal="right"/>
    </xf>
    <xf numFmtId="0" fontId="16" fillId="0" borderId="2" xfId="2" applyFont="1" applyBorder="1" applyAlignment="1">
      <alignment horizontal="center" vertical="center"/>
    </xf>
    <xf numFmtId="1" fontId="11" fillId="0" borderId="2" xfId="4" applyNumberFormat="1" applyFont="1" applyBorder="1" applyAlignment="1">
      <alignment horizontal="left" wrapText="1"/>
    </xf>
    <xf numFmtId="49" fontId="20" fillId="0" borderId="2" xfId="2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164" fontId="20" fillId="0" borderId="2" xfId="2" applyNumberFormat="1" applyFont="1" applyBorder="1" applyAlignment="1">
      <alignment wrapText="1"/>
    </xf>
    <xf numFmtId="2" fontId="19" fillId="0" borderId="2" xfId="2" applyNumberFormat="1" applyFont="1" applyBorder="1"/>
    <xf numFmtId="164" fontId="26" fillId="0" borderId="2" xfId="0" applyNumberFormat="1" applyFont="1" applyBorder="1" applyAlignment="1">
      <alignment horizontal="right"/>
    </xf>
    <xf numFmtId="164" fontId="26" fillId="0" borderId="2" xfId="4" applyNumberFormat="1" applyFont="1" applyBorder="1"/>
    <xf numFmtId="0" fontId="21" fillId="0" borderId="6" xfId="2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/>
    </xf>
    <xf numFmtId="164" fontId="26" fillId="0" borderId="2" xfId="3" applyNumberFormat="1" applyFont="1" applyBorder="1"/>
    <xf numFmtId="2" fontId="21" fillId="0" borderId="2" xfId="3" applyNumberFormat="1" applyFont="1" applyBorder="1"/>
    <xf numFmtId="0" fontId="21" fillId="0" borderId="2" xfId="3" applyFont="1" applyBorder="1"/>
    <xf numFmtId="2" fontId="21" fillId="0" borderId="2" xfId="3" applyNumberFormat="1" applyFont="1" applyBorder="1" applyAlignment="1">
      <alignment horizontal="right"/>
    </xf>
    <xf numFmtId="0" fontId="21" fillId="0" borderId="2" xfId="3" applyFont="1" applyBorder="1" applyAlignment="1">
      <alignment horizontal="right"/>
    </xf>
    <xf numFmtId="0" fontId="11" fillId="0" borderId="2" xfId="3" applyFont="1" applyBorder="1"/>
    <xf numFmtId="0" fontId="11" fillId="0" borderId="2" xfId="3" applyFont="1" applyBorder="1" applyAlignment="1">
      <alignment horizontal="center"/>
    </xf>
    <xf numFmtId="1" fontId="11" fillId="0" borderId="2" xfId="3" applyNumberFormat="1" applyFont="1" applyBorder="1" applyAlignment="1">
      <alignment horizontal="left" wrapText="1"/>
    </xf>
    <xf numFmtId="49" fontId="11" fillId="0" borderId="2" xfId="3" applyNumberFormat="1" applyFont="1" applyBorder="1" applyAlignment="1">
      <alignment horizontal="left" wrapText="1"/>
    </xf>
    <xf numFmtId="0" fontId="21" fillId="0" borderId="2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wrapText="1"/>
    </xf>
    <xf numFmtId="164" fontId="21" fillId="0" borderId="2" xfId="3" applyNumberFormat="1" applyFont="1" applyBorder="1"/>
    <xf numFmtId="0" fontId="26" fillId="0" borderId="2" xfId="3" applyFont="1" applyBorder="1"/>
    <xf numFmtId="49" fontId="21" fillId="0" borderId="2" xfId="3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vertical="center"/>
    </xf>
    <xf numFmtId="2" fontId="11" fillId="0" borderId="2" xfId="3" applyNumberFormat="1" applyFont="1" applyBorder="1" applyAlignment="1">
      <alignment wrapText="1"/>
    </xf>
    <xf numFmtId="0" fontId="16" fillId="0" borderId="2" xfId="3" applyFont="1" applyBorder="1" applyAlignment="1">
      <alignment wrapText="1"/>
    </xf>
    <xf numFmtId="164" fontId="20" fillId="0" borderId="2" xfId="3" applyNumberFormat="1" applyFont="1" applyBorder="1"/>
    <xf numFmtId="2" fontId="18" fillId="0" borderId="2" xfId="3" applyNumberFormat="1" applyFont="1" applyBorder="1"/>
    <xf numFmtId="164" fontId="18" fillId="0" borderId="2" xfId="3" applyNumberFormat="1" applyFont="1" applyBorder="1"/>
    <xf numFmtId="164" fontId="26" fillId="2" borderId="6" xfId="4" applyNumberFormat="1" applyFont="1" applyFill="1" applyBorder="1"/>
    <xf numFmtId="0" fontId="27" fillId="2" borderId="2" xfId="4" applyFont="1" applyFill="1" applyBorder="1" applyAlignment="1">
      <alignment horizontal="center" wrapText="1"/>
    </xf>
    <xf numFmtId="49" fontId="21" fillId="2" borderId="2" xfId="4" applyNumberFormat="1" applyFont="1" applyFill="1" applyBorder="1" applyAlignment="1">
      <alignment horizontal="center" vertical="center" wrapText="1"/>
    </xf>
    <xf numFmtId="0" fontId="27" fillId="2" borderId="2" xfId="4" applyNumberFormat="1" applyFont="1" applyFill="1" applyBorder="1" applyAlignment="1">
      <alignment horizontal="center" vertical="center" wrapText="1"/>
    </xf>
    <xf numFmtId="0" fontId="21" fillId="0" borderId="2" xfId="4" applyFont="1" applyBorder="1" applyAlignment="1">
      <alignment horizontal="left" vertical="center"/>
    </xf>
    <xf numFmtId="164" fontId="21" fillId="0" borderId="2" xfId="4" applyNumberFormat="1" applyFont="1" applyBorder="1" applyAlignment="1">
      <alignment horizontal="right"/>
    </xf>
    <xf numFmtId="2" fontId="26" fillId="0" borderId="2" xfId="4" applyNumberFormat="1" applyFont="1" applyBorder="1"/>
    <xf numFmtId="0" fontId="27" fillId="2" borderId="2" xfId="4" applyFont="1" applyFill="1" applyBorder="1" applyAlignment="1">
      <alignment horizontal="center" vertical="center" wrapText="1"/>
    </xf>
    <xf numFmtId="49" fontId="27" fillId="0" borderId="2" xfId="3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left"/>
    </xf>
    <xf numFmtId="0" fontId="27" fillId="0" borderId="2" xfId="3" applyFont="1" applyBorder="1" applyAlignment="1">
      <alignment vertical="center"/>
    </xf>
    <xf numFmtId="0" fontId="21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left"/>
    </xf>
    <xf numFmtId="0" fontId="11" fillId="0" borderId="2" xfId="3" applyFont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wrapText="1"/>
    </xf>
    <xf numFmtId="1" fontId="11" fillId="0" borderId="2" xfId="3" applyNumberFormat="1" applyFont="1" applyBorder="1" applyAlignment="1">
      <alignment wrapText="1"/>
    </xf>
    <xf numFmtId="164" fontId="11" fillId="0" borderId="2" xfId="3" applyNumberFormat="1" applyFont="1" applyBorder="1" applyAlignment="1">
      <alignment horizontal="right" wrapText="1"/>
    </xf>
    <xf numFmtId="0" fontId="11" fillId="0" borderId="2" xfId="3" applyFont="1" applyBorder="1" applyAlignment="1">
      <alignment horizontal="left" wrapText="1"/>
    </xf>
    <xf numFmtId="0" fontId="21" fillId="0" borderId="2" xfId="3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164" fontId="21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7" fillId="0" borderId="2" xfId="3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/>
    </xf>
    <xf numFmtId="0" fontId="16" fillId="0" borderId="2" xfId="3" applyFont="1" applyBorder="1"/>
    <xf numFmtId="0" fontId="11" fillId="0" borderId="2" xfId="2" applyFont="1" applyBorder="1" applyAlignment="1">
      <alignment horizontal="center" vertical="center"/>
    </xf>
    <xf numFmtId="164" fontId="11" fillId="0" borderId="2" xfId="2" applyNumberFormat="1" applyFont="1" applyBorder="1" applyAlignment="1">
      <alignment wrapText="1"/>
    </xf>
    <xf numFmtId="164" fontId="11" fillId="0" borderId="2" xfId="4" applyNumberFormat="1" applyFont="1" applyBorder="1" applyAlignment="1">
      <alignment horizontal="right"/>
    </xf>
    <xf numFmtId="0" fontId="16" fillId="0" borderId="2" xfId="4" applyFont="1" applyBorder="1" applyAlignment="1"/>
    <xf numFmtId="0" fontId="16" fillId="0" borderId="2" xfId="4" applyFont="1" applyBorder="1" applyAlignment="1">
      <alignment wrapText="1"/>
    </xf>
    <xf numFmtId="49" fontId="21" fillId="0" borderId="2" xfId="4" applyNumberFormat="1" applyFont="1" applyBorder="1" applyAlignment="1">
      <alignment horizontal="center" vertical="center"/>
    </xf>
    <xf numFmtId="0" fontId="11" fillId="2" borderId="2" xfId="4" applyFont="1" applyFill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8" fillId="0" borderId="2" xfId="4" applyFont="1" applyBorder="1" applyAlignment="1">
      <alignment horizontal="center" vertical="center" wrapText="1"/>
    </xf>
    <xf numFmtId="0" fontId="27" fillId="0" borderId="2" xfId="2" applyFont="1" applyBorder="1" applyAlignment="1">
      <alignment vertical="center"/>
    </xf>
    <xf numFmtId="49" fontId="27" fillId="0" borderId="2" xfId="2" applyNumberFormat="1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2" fontId="11" fillId="0" borderId="5" xfId="4" applyNumberFormat="1" applyFont="1" applyBorder="1"/>
    <xf numFmtId="164" fontId="21" fillId="0" borderId="2" xfId="4" applyNumberFormat="1" applyFont="1" applyBorder="1"/>
    <xf numFmtId="164" fontId="21" fillId="2" borderId="2" xfId="0" applyNumberFormat="1" applyFont="1" applyFill="1" applyBorder="1" applyAlignment="1">
      <alignment horizontal="right"/>
    </xf>
    <xf numFmtId="0" fontId="29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left"/>
    </xf>
    <xf numFmtId="0" fontId="16" fillId="0" borderId="2" xfId="4" applyFont="1" applyBorder="1" applyAlignment="1">
      <alignment horizontal="left" vertical="center"/>
    </xf>
    <xf numFmtId="164" fontId="16" fillId="0" borderId="2" xfId="4" applyNumberFormat="1" applyFont="1" applyBorder="1"/>
    <xf numFmtId="1" fontId="16" fillId="0" borderId="2" xfId="4" applyNumberFormat="1" applyFont="1" applyBorder="1"/>
    <xf numFmtId="1" fontId="16" fillId="0" borderId="2" xfId="3" applyNumberFormat="1" applyFont="1" applyBorder="1"/>
    <xf numFmtId="0" fontId="11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wrapText="1"/>
    </xf>
    <xf numFmtId="164" fontId="11" fillId="2" borderId="2" xfId="3" applyNumberFormat="1" applyFont="1" applyFill="1" applyBorder="1"/>
    <xf numFmtId="164" fontId="19" fillId="2" borderId="2" xfId="3" applyNumberFormat="1" applyFont="1" applyFill="1" applyBorder="1"/>
    <xf numFmtId="49" fontId="11" fillId="2" borderId="2" xfId="3" applyNumberFormat="1" applyFont="1" applyFill="1" applyBorder="1" applyAlignment="1">
      <alignment horizontal="center" vertical="center" wrapText="1"/>
    </xf>
    <xf numFmtId="2" fontId="11" fillId="2" borderId="2" xfId="3" applyNumberFormat="1" applyFont="1" applyFill="1" applyBorder="1"/>
    <xf numFmtId="0" fontId="16" fillId="2" borderId="2" xfId="3" applyFont="1" applyFill="1" applyBorder="1" applyAlignment="1">
      <alignment wrapText="1"/>
    </xf>
    <xf numFmtId="2" fontId="16" fillId="2" borderId="2" xfId="3" applyNumberFormat="1" applyFont="1" applyFill="1" applyBorder="1"/>
    <xf numFmtId="1" fontId="16" fillId="2" borderId="2" xfId="3" applyNumberFormat="1" applyFont="1" applyFill="1" applyBorder="1"/>
    <xf numFmtId="164" fontId="16" fillId="2" borderId="2" xfId="3" applyNumberFormat="1" applyFont="1" applyFill="1" applyBorder="1"/>
    <xf numFmtId="49" fontId="16" fillId="2" borderId="2" xfId="3" applyNumberFormat="1" applyFont="1" applyFill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2" fontId="11" fillId="0" borderId="2" xfId="3" applyNumberFormat="1" applyFont="1" applyBorder="1" applyAlignment="1">
      <alignment horizontal="right"/>
    </xf>
    <xf numFmtId="49" fontId="20" fillId="0" borderId="2" xfId="4" applyNumberFormat="1" applyFont="1" applyBorder="1" applyAlignment="1">
      <alignment horizontal="right"/>
    </xf>
    <xf numFmtId="0" fontId="19" fillId="0" borderId="2" xfId="4" applyFont="1" applyBorder="1" applyAlignment="1">
      <alignment horizontal="right" vertical="center"/>
    </xf>
    <xf numFmtId="0" fontId="19" fillId="2" borderId="2" xfId="4" applyFont="1" applyFill="1" applyBorder="1" applyAlignment="1">
      <alignment horizontal="right" vertical="center"/>
    </xf>
    <xf numFmtId="0" fontId="16" fillId="0" borderId="2" xfId="2" applyFont="1" applyBorder="1" applyAlignment="1">
      <alignment horizontal="center" vertical="center"/>
    </xf>
    <xf numFmtId="0" fontId="33" fillId="0" borderId="2" xfId="0" applyFont="1" applyBorder="1" applyAlignment="1">
      <alignment horizontal="right"/>
    </xf>
    <xf numFmtId="164" fontId="16" fillId="0" borderId="2" xfId="4" applyNumberFormat="1" applyFont="1" applyBorder="1" applyAlignment="1">
      <alignment wrapText="1"/>
    </xf>
    <xf numFmtId="0" fontId="13" fillId="0" borderId="2" xfId="4" applyFont="1" applyBorder="1" applyAlignment="1">
      <alignment wrapText="1"/>
    </xf>
    <xf numFmtId="2" fontId="13" fillId="0" borderId="2" xfId="4" applyNumberFormat="1" applyFont="1" applyBorder="1"/>
    <xf numFmtId="49" fontId="11" fillId="0" borderId="2" xfId="4" applyNumberFormat="1" applyFont="1" applyBorder="1" applyAlignment="1">
      <alignment horizontal="left" vertical="center" wrapText="1"/>
    </xf>
    <xf numFmtId="49" fontId="21" fillId="0" borderId="2" xfId="3" applyNumberFormat="1" applyFont="1" applyBorder="1" applyAlignment="1">
      <alignment horizontal="left" vertical="center" wrapText="1"/>
    </xf>
    <xf numFmtId="49" fontId="11" fillId="0" borderId="2" xfId="3" applyNumberFormat="1" applyFont="1" applyBorder="1" applyAlignment="1">
      <alignment horizontal="left" vertical="center" wrapText="1"/>
    </xf>
    <xf numFmtId="49" fontId="21" fillId="0" borderId="6" xfId="2" applyNumberFormat="1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right"/>
    </xf>
    <xf numFmtId="49" fontId="11" fillId="0" borderId="2" xfId="2" applyNumberFormat="1" applyFont="1" applyBorder="1" applyAlignment="1">
      <alignment horizontal="left" vertical="center" wrapText="1"/>
    </xf>
    <xf numFmtId="0" fontId="15" fillId="0" borderId="0" xfId="1" applyFont="1" applyAlignment="1">
      <alignment horizontal="center"/>
    </xf>
    <xf numFmtId="49" fontId="16" fillId="0" borderId="2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vertical="center" wrapText="1"/>
    </xf>
    <xf numFmtId="49" fontId="34" fillId="0" borderId="2" xfId="1" applyNumberFormat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/>
    </xf>
    <xf numFmtId="0" fontId="34" fillId="0" borderId="2" xfId="1" applyNumberFormat="1" applyFont="1" applyBorder="1" applyAlignment="1">
      <alignment horizontal="center" vertical="center" wrapText="1"/>
    </xf>
    <xf numFmtId="0" fontId="32" fillId="2" borderId="6" xfId="4" applyFont="1" applyFill="1" applyBorder="1" applyAlignment="1">
      <alignment horizontal="center"/>
    </xf>
    <xf numFmtId="0" fontId="32" fillId="2" borderId="6" xfId="4" applyFont="1" applyFill="1" applyBorder="1" applyAlignment="1">
      <alignment horizontal="center" vertical="center"/>
    </xf>
    <xf numFmtId="2" fontId="32" fillId="2" borderId="2" xfId="4" applyNumberFormat="1" applyFont="1" applyFill="1" applyBorder="1"/>
    <xf numFmtId="2" fontId="31" fillId="2" borderId="2" xfId="4" applyNumberFormat="1" applyFont="1" applyFill="1" applyBorder="1"/>
    <xf numFmtId="0" fontId="32" fillId="2" borderId="6" xfId="4" applyFont="1" applyFill="1" applyBorder="1" applyAlignment="1">
      <alignment horizontal="center" vertical="center" wrapText="1"/>
    </xf>
    <xf numFmtId="0" fontId="32" fillId="2" borderId="2" xfId="4" applyFont="1" applyFill="1" applyBorder="1"/>
    <xf numFmtId="0" fontId="31" fillId="2" borderId="2" xfId="4" applyFont="1" applyFill="1" applyBorder="1" applyAlignment="1">
      <alignment wrapText="1"/>
    </xf>
    <xf numFmtId="0" fontId="31" fillId="2" borderId="2" xfId="4" applyFont="1" applyFill="1" applyBorder="1"/>
    <xf numFmtId="0" fontId="31" fillId="2" borderId="2" xfId="4" applyNumberFormat="1" applyFont="1" applyFill="1" applyBorder="1"/>
    <xf numFmtId="0" fontId="12" fillId="2" borderId="2" xfId="4" applyFont="1" applyFill="1" applyBorder="1"/>
    <xf numFmtId="0" fontId="11" fillId="2" borderId="2" xfId="4" applyFont="1" applyFill="1" applyBorder="1" applyAlignment="1">
      <alignment horizontal="center"/>
    </xf>
    <xf numFmtId="2" fontId="10" fillId="2" borderId="2" xfId="4" applyNumberFormat="1" applyFont="1" applyFill="1" applyBorder="1"/>
    <xf numFmtId="164" fontId="12" fillId="2" borderId="2" xfId="4" applyNumberFormat="1" applyFont="1" applyFill="1" applyBorder="1"/>
    <xf numFmtId="0" fontId="10" fillId="2" borderId="2" xfId="4" applyFont="1" applyFill="1" applyBorder="1" applyAlignment="1">
      <alignment wrapText="1"/>
    </xf>
    <xf numFmtId="0" fontId="10" fillId="2" borderId="2" xfId="4" applyFont="1" applyFill="1" applyBorder="1"/>
    <xf numFmtId="0" fontId="10" fillId="2" borderId="2" xfId="4" applyNumberFormat="1" applyFont="1" applyFill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49" fontId="20" fillId="0" borderId="4" xfId="4" applyNumberFormat="1" applyFont="1" applyBorder="1" applyAlignment="1">
      <alignment horizontal="center" wrapText="1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left" vertical="center"/>
    </xf>
    <xf numFmtId="49" fontId="11" fillId="0" borderId="2" xfId="4" applyNumberFormat="1" applyFont="1" applyBorder="1" applyAlignment="1">
      <alignment horizontal="left" vertical="center" wrapText="1"/>
    </xf>
    <xf numFmtId="0" fontId="12" fillId="2" borderId="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right"/>
    </xf>
    <xf numFmtId="164" fontId="21" fillId="2" borderId="5" xfId="0" applyNumberFormat="1" applyFont="1" applyFill="1" applyBorder="1" applyAlignment="1">
      <alignment horizontal="right"/>
    </xf>
    <xf numFmtId="1" fontId="11" fillId="0" borderId="2" xfId="3" applyNumberFormat="1" applyFont="1" applyBorder="1"/>
    <xf numFmtId="1" fontId="11" fillId="0" borderId="2" xfId="4" applyNumberFormat="1" applyFont="1" applyBorder="1"/>
    <xf numFmtId="1" fontId="14" fillId="0" borderId="2" xfId="4" applyNumberFormat="1" applyFont="1" applyBorder="1"/>
    <xf numFmtId="0" fontId="11" fillId="0" borderId="2" xfId="3" applyFont="1" applyBorder="1" applyAlignment="1">
      <alignment horizontal="right"/>
    </xf>
    <xf numFmtId="1" fontId="11" fillId="0" borderId="2" xfId="2" applyNumberFormat="1" applyFont="1" applyBorder="1"/>
    <xf numFmtId="1" fontId="11" fillId="0" borderId="2" xfId="3" applyNumberFormat="1" applyFont="1" applyBorder="1" applyAlignment="1">
      <alignment horizontal="right" wrapText="1"/>
    </xf>
    <xf numFmtId="1" fontId="21" fillId="0" borderId="2" xfId="3" applyNumberFormat="1" applyFont="1" applyBorder="1"/>
    <xf numFmtId="1" fontId="27" fillId="0" borderId="2" xfId="3" applyNumberFormat="1" applyFont="1" applyBorder="1"/>
    <xf numFmtId="49" fontId="27" fillId="0" borderId="2" xfId="3" applyNumberFormat="1" applyFont="1" applyBorder="1" applyAlignment="1">
      <alignment wrapText="1"/>
    </xf>
    <xf numFmtId="1" fontId="11" fillId="0" borderId="2" xfId="4" applyNumberFormat="1" applyFont="1" applyBorder="1" applyAlignment="1">
      <alignment horizontal="right" wrapText="1"/>
    </xf>
    <xf numFmtId="1" fontId="11" fillId="2" borderId="2" xfId="3" applyNumberFormat="1" applyFont="1" applyFill="1" applyBorder="1"/>
    <xf numFmtId="1" fontId="11" fillId="0" borderId="2" xfId="4" applyNumberFormat="1" applyFont="1" applyBorder="1" applyAlignment="1">
      <alignment horizontal="right"/>
    </xf>
    <xf numFmtId="1" fontId="21" fillId="0" borderId="2" xfId="3" applyNumberFormat="1" applyFont="1" applyBorder="1" applyAlignment="1">
      <alignment horizontal="right"/>
    </xf>
    <xf numFmtId="2" fontId="36" fillId="0" borderId="2" xfId="5" applyNumberFormat="1" applyFont="1" applyBorder="1"/>
    <xf numFmtId="0" fontId="36" fillId="0" borderId="2" xfId="5" applyFont="1" applyBorder="1"/>
    <xf numFmtId="0" fontId="14" fillId="0" borderId="2" xfId="5" applyFont="1" applyBorder="1"/>
    <xf numFmtId="164" fontId="11" fillId="0" borderId="2" xfId="3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 vertical="center"/>
    </xf>
    <xf numFmtId="0" fontId="11" fillId="0" borderId="2" xfId="2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0" borderId="2" xfId="1" applyBorder="1"/>
    <xf numFmtId="0" fontId="21" fillId="0" borderId="2" xfId="4" applyFont="1" applyBorder="1" applyAlignment="1">
      <alignment wrapText="1"/>
    </xf>
    <xf numFmtId="164" fontId="33" fillId="0" borderId="2" xfId="4" applyNumberFormat="1" applyFont="1" applyBorder="1"/>
    <xf numFmtId="1" fontId="14" fillId="0" borderId="2" xfId="4" applyNumberFormat="1" applyFont="1" applyBorder="1" applyAlignment="1">
      <alignment wrapText="1"/>
    </xf>
    <xf numFmtId="1" fontId="21" fillId="2" borderId="2" xfId="0" applyNumberFormat="1" applyFont="1" applyFill="1" applyBorder="1" applyAlignment="1">
      <alignment horizontal="right"/>
    </xf>
    <xf numFmtId="1" fontId="26" fillId="0" borderId="2" xfId="4" applyNumberFormat="1" applyFont="1" applyBorder="1"/>
    <xf numFmtId="1" fontId="21" fillId="0" borderId="2" xfId="4" applyNumberFormat="1" applyFont="1" applyBorder="1"/>
    <xf numFmtId="1" fontId="11" fillId="0" borderId="2" xfId="2" applyNumberFormat="1" applyFont="1" applyBorder="1" applyAlignment="1">
      <alignment horizontal="right" wrapText="1"/>
    </xf>
    <xf numFmtId="1" fontId="11" fillId="0" borderId="2" xfId="2" applyNumberFormat="1" applyFont="1" applyBorder="1" applyAlignment="1">
      <alignment horizontal="right"/>
    </xf>
    <xf numFmtId="1" fontId="11" fillId="0" borderId="2" xfId="4" applyNumberFormat="1" applyFont="1" applyBorder="1" applyAlignment="1">
      <alignment horizontal="right" vertical="center"/>
    </xf>
    <xf numFmtId="1" fontId="11" fillId="2" borderId="2" xfId="4" applyNumberFormat="1" applyFont="1" applyFill="1" applyBorder="1"/>
    <xf numFmtId="1" fontId="11" fillId="0" borderId="2" xfId="0" applyNumberFormat="1" applyFont="1" applyBorder="1"/>
    <xf numFmtId="164" fontId="14" fillId="0" borderId="2" xfId="2" applyNumberFormat="1" applyFont="1" applyBorder="1"/>
    <xf numFmtId="1" fontId="21" fillId="0" borderId="2" xfId="0" applyNumberFormat="1" applyFont="1" applyBorder="1"/>
    <xf numFmtId="0" fontId="21" fillId="2" borderId="2" xfId="4" applyNumberFormat="1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left" vertical="center" wrapText="1"/>
    </xf>
    <xf numFmtId="0" fontId="21" fillId="2" borderId="2" xfId="4" applyFont="1" applyFill="1" applyBorder="1"/>
    <xf numFmtId="0" fontId="26" fillId="2" borderId="2" xfId="4" applyFont="1" applyFill="1" applyBorder="1"/>
    <xf numFmtId="49" fontId="27" fillId="2" borderId="2" xfId="4" applyNumberFormat="1" applyFont="1" applyFill="1" applyBorder="1" applyAlignment="1">
      <alignment horizontal="center" vertical="center" wrapText="1"/>
    </xf>
    <xf numFmtId="0" fontId="27" fillId="2" borderId="2" xfId="4" applyFont="1" applyFill="1" applyBorder="1"/>
    <xf numFmtId="1" fontId="21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right" wrapText="1"/>
    </xf>
    <xf numFmtId="164" fontId="26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left" wrapText="1"/>
    </xf>
    <xf numFmtId="2" fontId="21" fillId="0" borderId="2" xfId="2" applyNumberFormat="1" applyFont="1" applyBorder="1" applyAlignment="1">
      <alignment wrapText="1"/>
    </xf>
    <xf numFmtId="49" fontId="21" fillId="0" borderId="2" xfId="2" applyNumberFormat="1" applyFont="1" applyBorder="1" applyAlignment="1">
      <alignment horizontal="left" wrapText="1"/>
    </xf>
    <xf numFmtId="164" fontId="21" fillId="0" borderId="2" xfId="2" applyNumberFormat="1" applyFont="1" applyBorder="1" applyAlignment="1">
      <alignment horizontal="right" wrapText="1"/>
    </xf>
    <xf numFmtId="0" fontId="21" fillId="0" borderId="2" xfId="4" applyFont="1" applyBorder="1" applyAlignment="1">
      <alignment horizontal="center" vertical="center"/>
    </xf>
    <xf numFmtId="49" fontId="21" fillId="0" borderId="2" xfId="4" applyNumberFormat="1" applyFont="1" applyBorder="1" applyAlignment="1">
      <alignment wrapText="1"/>
    </xf>
    <xf numFmtId="1" fontId="21" fillId="0" borderId="2" xfId="4" applyNumberFormat="1" applyFont="1" applyBorder="1" applyAlignment="1">
      <alignment wrapText="1"/>
    </xf>
    <xf numFmtId="164" fontId="26" fillId="0" borderId="2" xfId="4" applyNumberFormat="1" applyFont="1" applyBorder="1" applyAlignment="1">
      <alignment wrapText="1"/>
    </xf>
    <xf numFmtId="2" fontId="26" fillId="0" borderId="2" xfId="4" applyNumberFormat="1" applyFont="1" applyBorder="1" applyAlignment="1">
      <alignment wrapText="1"/>
    </xf>
    <xf numFmtId="2" fontId="21" fillId="0" borderId="2" xfId="4" applyNumberFormat="1" applyFont="1" applyBorder="1" applyAlignment="1">
      <alignment wrapText="1"/>
    </xf>
    <xf numFmtId="2" fontId="21" fillId="0" borderId="2" xfId="4" applyNumberFormat="1" applyFont="1" applyBorder="1"/>
    <xf numFmtId="49" fontId="21" fillId="0" borderId="2" xfId="4" applyNumberFormat="1" applyFont="1" applyBorder="1" applyAlignment="1">
      <alignment horizontal="left" vertical="center" wrapText="1"/>
    </xf>
    <xf numFmtId="49" fontId="24" fillId="0" borderId="2" xfId="4" applyNumberFormat="1" applyFont="1" applyBorder="1" applyAlignment="1">
      <alignment wrapText="1"/>
    </xf>
    <xf numFmtId="1" fontId="24" fillId="0" borderId="2" xfId="4" applyNumberFormat="1" applyFont="1" applyBorder="1" applyAlignment="1">
      <alignment wrapText="1"/>
    </xf>
    <xf numFmtId="164" fontId="33" fillId="0" borderId="2" xfId="4" applyNumberFormat="1" applyFont="1" applyBorder="1" applyAlignment="1">
      <alignment wrapText="1"/>
    </xf>
    <xf numFmtId="1" fontId="16" fillId="0" borderId="2" xfId="4" applyNumberFormat="1" applyFont="1" applyBorder="1" applyAlignment="1">
      <alignment wrapText="1"/>
    </xf>
    <xf numFmtId="0" fontId="32" fillId="2" borderId="2" xfId="4" applyFont="1" applyFill="1" applyBorder="1" applyAlignment="1">
      <alignment horizontal="center" vertical="center"/>
    </xf>
    <xf numFmtId="164" fontId="32" fillId="2" borderId="2" xfId="4" applyNumberFormat="1" applyFont="1" applyFill="1" applyBorder="1"/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1" fontId="21" fillId="0" borderId="2" xfId="2" applyNumberFormat="1" applyFont="1" applyBorder="1"/>
    <xf numFmtId="0" fontId="27" fillId="0" borderId="2" xfId="2" applyFont="1" applyBorder="1" applyAlignment="1">
      <alignment horizontal="center" vertical="center"/>
    </xf>
    <xf numFmtId="1" fontId="21" fillId="0" borderId="2" xfId="4" applyNumberFormat="1" applyFont="1" applyBorder="1" applyAlignment="1">
      <alignment horizontal="left" wrapText="1"/>
    </xf>
    <xf numFmtId="164" fontId="21" fillId="0" borderId="2" xfId="4" applyNumberFormat="1" applyFont="1" applyBorder="1" applyAlignment="1">
      <alignment horizontal="right" wrapText="1"/>
    </xf>
    <xf numFmtId="1" fontId="21" fillId="0" borderId="2" xfId="4" applyNumberFormat="1" applyFont="1" applyBorder="1" applyAlignment="1">
      <alignment horizontal="right" wrapText="1"/>
    </xf>
    <xf numFmtId="0" fontId="21" fillId="0" borderId="2" xfId="4" applyFont="1" applyBorder="1"/>
    <xf numFmtId="49" fontId="29" fillId="0" borderId="4" xfId="4" applyNumberFormat="1" applyFont="1" applyBorder="1" applyAlignment="1">
      <alignment horizontal="center" wrapText="1"/>
    </xf>
    <xf numFmtId="2" fontId="29" fillId="0" borderId="2" xfId="4" applyNumberFormat="1" applyFont="1" applyBorder="1"/>
    <xf numFmtId="0" fontId="21" fillId="0" borderId="2" xfId="2" applyFont="1" applyBorder="1" applyAlignment="1">
      <alignment horizontal="center" vertical="center"/>
    </xf>
    <xf numFmtId="1" fontId="37" fillId="0" borderId="2" xfId="4" applyNumberFormat="1" applyFont="1" applyBorder="1"/>
    <xf numFmtId="0" fontId="37" fillId="0" borderId="2" xfId="4" applyFont="1" applyBorder="1"/>
    <xf numFmtId="1" fontId="33" fillId="0" borderId="2" xfId="4" applyNumberFormat="1" applyFont="1" applyBorder="1"/>
    <xf numFmtId="1" fontId="27" fillId="0" borderId="2" xfId="4" applyNumberFormat="1" applyFont="1" applyBorder="1"/>
    <xf numFmtId="1" fontId="38" fillId="0" borderId="2" xfId="4" applyNumberFormat="1" applyFont="1" applyBorder="1"/>
    <xf numFmtId="0" fontId="33" fillId="0" borderId="2" xfId="4" applyFont="1" applyBorder="1" applyAlignment="1">
      <alignment wrapText="1"/>
    </xf>
    <xf numFmtId="2" fontId="33" fillId="0" borderId="2" xfId="4" applyNumberFormat="1" applyFont="1" applyBorder="1"/>
    <xf numFmtId="0" fontId="24" fillId="0" borderId="2" xfId="4" applyFont="1" applyBorder="1" applyAlignment="1">
      <alignment wrapText="1"/>
    </xf>
    <xf numFmtId="2" fontId="24" fillId="0" borderId="2" xfId="4" applyNumberFormat="1" applyFont="1" applyBorder="1"/>
    <xf numFmtId="0" fontId="21" fillId="2" borderId="2" xfId="4" applyFont="1" applyFill="1" applyBorder="1" applyAlignment="1">
      <alignment wrapText="1"/>
    </xf>
    <xf numFmtId="1" fontId="21" fillId="2" borderId="2" xfId="4" applyNumberFormat="1" applyFont="1" applyFill="1" applyBorder="1"/>
    <xf numFmtId="164" fontId="21" fillId="2" borderId="2" xfId="4" applyNumberFormat="1" applyFont="1" applyFill="1" applyBorder="1"/>
    <xf numFmtId="0" fontId="21" fillId="0" borderId="2" xfId="4" applyFont="1" applyBorder="1" applyAlignment="1">
      <alignment horizontal="left" wrapText="1"/>
    </xf>
    <xf numFmtId="0" fontId="29" fillId="0" borderId="2" xfId="4" applyFont="1" applyBorder="1" applyAlignment="1">
      <alignment horizontal="center" wrapText="1"/>
    </xf>
    <xf numFmtId="2" fontId="38" fillId="0" borderId="2" xfId="4" applyNumberFormat="1" applyFont="1" applyBorder="1"/>
    <xf numFmtId="164" fontId="29" fillId="0" borderId="2" xfId="4" applyNumberFormat="1" applyFont="1" applyBorder="1"/>
    <xf numFmtId="164" fontId="24" fillId="0" borderId="2" xfId="4" applyNumberFormat="1" applyFont="1" applyBorder="1"/>
    <xf numFmtId="49" fontId="21" fillId="0" borderId="2" xfId="2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wrapText="1"/>
    </xf>
    <xf numFmtId="2" fontId="20" fillId="0" borderId="2" xfId="5" applyNumberFormat="1" applyFont="1" applyBorder="1"/>
    <xf numFmtId="1" fontId="21" fillId="0" borderId="2" xfId="0" applyNumberFormat="1" applyFont="1" applyFill="1" applyBorder="1" applyAlignment="1">
      <alignment horizontal="right"/>
    </xf>
    <xf numFmtId="1" fontId="11" fillId="0" borderId="2" xfId="4" applyNumberFormat="1" applyFont="1" applyBorder="1" applyAlignment="1">
      <alignment horizontal="center"/>
    </xf>
    <xf numFmtId="164" fontId="39" fillId="0" borderId="0" xfId="4" applyNumberFormat="1" applyFont="1"/>
    <xf numFmtId="0" fontId="16" fillId="2" borderId="2" xfId="4" applyFont="1" applyFill="1" applyBorder="1" applyAlignment="1">
      <alignment horizontal="right" vertical="center"/>
    </xf>
    <xf numFmtId="0" fontId="17" fillId="0" borderId="0" xfId="4" applyFont="1" applyAlignment="1">
      <alignment horizontal="center"/>
    </xf>
    <xf numFmtId="0" fontId="16" fillId="2" borderId="2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wrapText="1"/>
    </xf>
    <xf numFmtId="0" fontId="10" fillId="2" borderId="3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27" fillId="2" borderId="5" xfId="4" applyFont="1" applyFill="1" applyBorder="1" applyAlignment="1">
      <alignment horizontal="center" vertical="center"/>
    </xf>
    <xf numFmtId="0" fontId="27" fillId="2" borderId="6" xfId="4" applyFont="1" applyFill="1" applyBorder="1" applyAlignment="1">
      <alignment horizontal="center" vertical="center"/>
    </xf>
    <xf numFmtId="0" fontId="31" fillId="2" borderId="5" xfId="4" applyFont="1" applyFill="1" applyBorder="1" applyAlignment="1">
      <alignment horizontal="center" vertical="center" wrapText="1"/>
    </xf>
    <xf numFmtId="0" fontId="31" fillId="2" borderId="6" xfId="4" applyFont="1" applyFill="1" applyBorder="1" applyAlignment="1">
      <alignment horizontal="center" vertical="center" wrapText="1"/>
    </xf>
    <xf numFmtId="0" fontId="31" fillId="2" borderId="5" xfId="4" applyFont="1" applyFill="1" applyBorder="1" applyAlignment="1">
      <alignment horizontal="center" wrapText="1"/>
    </xf>
    <xf numFmtId="0" fontId="31" fillId="2" borderId="6" xfId="4" applyFont="1" applyFill="1" applyBorder="1" applyAlignment="1">
      <alignment horizontal="center" wrapText="1"/>
    </xf>
    <xf numFmtId="0" fontId="31" fillId="2" borderId="3" xfId="4" applyFont="1" applyFill="1" applyBorder="1" applyAlignment="1">
      <alignment horizontal="center" wrapText="1"/>
    </xf>
    <xf numFmtId="0" fontId="31" fillId="2" borderId="4" xfId="4" applyFont="1" applyFill="1" applyBorder="1" applyAlignment="1">
      <alignment horizontal="center" wrapText="1"/>
    </xf>
    <xf numFmtId="0" fontId="35" fillId="2" borderId="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6" fillId="0" borderId="0" xfId="4" applyFont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0" fontId="21" fillId="0" borderId="5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49" fontId="29" fillId="0" borderId="3" xfId="4" applyNumberFormat="1" applyFont="1" applyBorder="1" applyAlignment="1">
      <alignment horizontal="center" wrapText="1"/>
    </xf>
    <xf numFmtId="49" fontId="29" fillId="0" borderId="4" xfId="4" applyNumberFormat="1" applyFont="1" applyBorder="1" applyAlignment="1">
      <alignment horizontal="center" wrapText="1"/>
    </xf>
    <xf numFmtId="49" fontId="27" fillId="0" borderId="3" xfId="4" applyNumberFormat="1" applyFont="1" applyBorder="1" applyAlignment="1">
      <alignment horizontal="center" wrapText="1"/>
    </xf>
    <xf numFmtId="49" fontId="27" fillId="0" borderId="9" xfId="4" applyNumberFormat="1" applyFont="1" applyBorder="1" applyAlignment="1">
      <alignment horizontal="center" wrapText="1"/>
    </xf>
    <xf numFmtId="49" fontId="27" fillId="0" borderId="4" xfId="4" applyNumberFormat="1" applyFont="1" applyBorder="1" applyAlignment="1">
      <alignment horizontal="center" wrapText="1"/>
    </xf>
    <xf numFmtId="0" fontId="21" fillId="2" borderId="2" xfId="4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left" vertical="center" wrapText="1"/>
    </xf>
    <xf numFmtId="49" fontId="21" fillId="0" borderId="5" xfId="4" applyNumberFormat="1" applyFont="1" applyBorder="1" applyAlignment="1">
      <alignment horizontal="left" vertical="center" wrapText="1"/>
    </xf>
    <xf numFmtId="49" fontId="21" fillId="0" borderId="7" xfId="4" applyNumberFormat="1" applyFont="1" applyBorder="1" applyAlignment="1">
      <alignment horizontal="left" vertical="center" wrapText="1"/>
    </xf>
    <xf numFmtId="49" fontId="21" fillId="0" borderId="6" xfId="4" applyNumberFormat="1" applyFont="1" applyBorder="1" applyAlignment="1">
      <alignment horizontal="left" vertical="center" wrapText="1"/>
    </xf>
    <xf numFmtId="0" fontId="21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6" fillId="0" borderId="4" xfId="4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49" fontId="20" fillId="0" borderId="3" xfId="4" applyNumberFormat="1" applyFont="1" applyBorder="1" applyAlignment="1">
      <alignment horizontal="center" wrapText="1"/>
    </xf>
    <xf numFmtId="49" fontId="20" fillId="0" borderId="4" xfId="4" applyNumberFormat="1" applyFont="1" applyBorder="1" applyAlignment="1">
      <alignment horizontal="center" wrapText="1"/>
    </xf>
    <xf numFmtId="49" fontId="16" fillId="0" borderId="3" xfId="4" applyNumberFormat="1" applyFont="1" applyBorder="1" applyAlignment="1">
      <alignment horizontal="center" wrapText="1"/>
    </xf>
    <xf numFmtId="49" fontId="16" fillId="0" borderId="9" xfId="4" applyNumberFormat="1" applyFont="1" applyBorder="1" applyAlignment="1">
      <alignment horizontal="center" wrapText="1"/>
    </xf>
    <xf numFmtId="49" fontId="16" fillId="0" borderId="4" xfId="4" applyNumberFormat="1" applyFont="1" applyBorder="1" applyAlignment="1">
      <alignment horizontal="center" wrapText="1"/>
    </xf>
    <xf numFmtId="0" fontId="21" fillId="0" borderId="2" xfId="3" applyFont="1" applyBorder="1" applyAlignment="1">
      <alignment horizontal="center" vertical="center"/>
    </xf>
    <xf numFmtId="49" fontId="21" fillId="0" borderId="2" xfId="3" applyNumberFormat="1" applyFont="1" applyBorder="1" applyAlignment="1">
      <alignment horizontal="left" vertical="center" wrapText="1"/>
    </xf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left" vertical="center"/>
    </xf>
    <xf numFmtId="0" fontId="21" fillId="2" borderId="5" xfId="4" applyFont="1" applyFill="1" applyBorder="1" applyAlignment="1">
      <alignment horizontal="center" vertical="center"/>
    </xf>
    <xf numFmtId="0" fontId="21" fillId="2" borderId="7" xfId="4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 vertical="center"/>
    </xf>
    <xf numFmtId="49" fontId="21" fillId="2" borderId="5" xfId="4" applyNumberFormat="1" applyFont="1" applyFill="1" applyBorder="1" applyAlignment="1">
      <alignment horizontal="left" vertical="center"/>
    </xf>
    <xf numFmtId="49" fontId="21" fillId="2" borderId="7" xfId="4" applyNumberFormat="1" applyFont="1" applyFill="1" applyBorder="1" applyAlignment="1">
      <alignment horizontal="left" vertical="center"/>
    </xf>
    <xf numFmtId="49" fontId="21" fillId="2" borderId="6" xfId="4" applyNumberFormat="1" applyFont="1" applyFill="1" applyBorder="1" applyAlignment="1">
      <alignment horizontal="left" vertical="center"/>
    </xf>
    <xf numFmtId="0" fontId="21" fillId="0" borderId="2" xfId="2" applyFont="1" applyBorder="1" applyAlignment="1">
      <alignment horizontal="center" vertical="center"/>
    </xf>
    <xf numFmtId="49" fontId="21" fillId="0" borderId="2" xfId="2" applyNumberFormat="1" applyFont="1" applyBorder="1" applyAlignment="1">
      <alignment horizontal="left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49" fontId="11" fillId="0" borderId="5" xfId="4" applyNumberFormat="1" applyFont="1" applyBorder="1" applyAlignment="1">
      <alignment horizontal="center" vertical="center" wrapText="1"/>
    </xf>
    <xf numFmtId="49" fontId="11" fillId="0" borderId="7" xfId="4" applyNumberFormat="1" applyFont="1" applyBorder="1" applyAlignment="1">
      <alignment horizontal="center" vertical="center" wrapText="1"/>
    </xf>
    <xf numFmtId="49" fontId="11" fillId="0" borderId="6" xfId="4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left" vertical="center" wrapText="1"/>
    </xf>
    <xf numFmtId="0" fontId="11" fillId="0" borderId="5" xfId="4" applyFont="1" applyBorder="1" applyAlignment="1">
      <alignment horizontal="left" vertical="center"/>
    </xf>
    <xf numFmtId="0" fontId="11" fillId="0" borderId="7" xfId="4" applyFont="1" applyBorder="1" applyAlignment="1">
      <alignment horizontal="left" vertical="center"/>
    </xf>
    <xf numFmtId="0" fontId="11" fillId="0" borderId="6" xfId="4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3" fillId="0" borderId="3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49" fontId="11" fillId="0" borderId="5" xfId="4" applyNumberFormat="1" applyFont="1" applyBorder="1" applyAlignment="1">
      <alignment horizontal="left" vertical="center" wrapText="1"/>
    </xf>
    <xf numFmtId="49" fontId="11" fillId="0" borderId="7" xfId="4" applyNumberFormat="1" applyFont="1" applyBorder="1" applyAlignment="1">
      <alignment horizontal="left" vertical="center" wrapText="1"/>
    </xf>
    <xf numFmtId="49" fontId="11" fillId="0" borderId="6" xfId="4" applyNumberFormat="1" applyFont="1" applyBorder="1" applyAlignment="1">
      <alignment horizontal="left" vertical="center" wrapText="1"/>
    </xf>
    <xf numFmtId="0" fontId="11" fillId="0" borderId="5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49" fontId="11" fillId="2" borderId="2" xfId="4" applyNumberFormat="1" applyFont="1" applyFill="1" applyBorder="1" applyAlignment="1">
      <alignment horizontal="center" vertical="center"/>
    </xf>
    <xf numFmtId="49" fontId="11" fillId="2" borderId="2" xfId="4" applyNumberFormat="1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 wrapText="1"/>
    </xf>
    <xf numFmtId="0" fontId="16" fillId="0" borderId="9" xfId="4" applyFont="1" applyBorder="1" applyAlignment="1">
      <alignment horizontal="center" wrapText="1"/>
    </xf>
    <xf numFmtId="0" fontId="16" fillId="0" borderId="4" xfId="4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 wrapText="1"/>
    </xf>
    <xf numFmtId="49" fontId="16" fillId="0" borderId="10" xfId="4" applyNumberFormat="1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49" fontId="16" fillId="0" borderId="8" xfId="4" applyNumberFormat="1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 wrapText="1"/>
    </xf>
    <xf numFmtId="49" fontId="11" fillId="0" borderId="2" xfId="4" applyNumberFormat="1" applyFont="1" applyBorder="1" applyAlignment="1">
      <alignment horizontal="left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49" fontId="16" fillId="0" borderId="3" xfId="4" applyNumberFormat="1" applyFont="1" applyBorder="1" applyAlignment="1">
      <alignment horizontal="center" vertical="center" wrapText="1"/>
    </xf>
    <xf numFmtId="49" fontId="16" fillId="0" borderId="9" xfId="4" applyNumberFormat="1" applyFont="1" applyBorder="1" applyAlignment="1">
      <alignment horizontal="center" vertical="center" wrapText="1"/>
    </xf>
    <xf numFmtId="49" fontId="16" fillId="0" borderId="4" xfId="4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9" fontId="11" fillId="2" borderId="5" xfId="4" applyNumberFormat="1" applyFont="1" applyFill="1" applyBorder="1" applyAlignment="1">
      <alignment horizontal="left" vertical="center" wrapText="1"/>
    </xf>
    <xf numFmtId="49" fontId="11" fillId="2" borderId="7" xfId="4" applyNumberFormat="1" applyFont="1" applyFill="1" applyBorder="1" applyAlignment="1">
      <alignment horizontal="left" vertical="center" wrapText="1"/>
    </xf>
    <xf numFmtId="49" fontId="11" fillId="2" borderId="6" xfId="4" applyNumberFormat="1" applyFont="1" applyFill="1" applyBorder="1" applyAlignment="1">
      <alignment horizontal="left" vertical="center" wrapText="1"/>
    </xf>
    <xf numFmtId="0" fontId="16" fillId="0" borderId="0" xfId="4" applyFont="1" applyAlignment="1">
      <alignment horizontal="center"/>
    </xf>
    <xf numFmtId="0" fontId="16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wrapText="1"/>
    </xf>
    <xf numFmtId="49" fontId="11" fillId="0" borderId="2" xfId="3" applyNumberFormat="1" applyFont="1" applyBorder="1" applyAlignment="1">
      <alignment horizontal="left" vertical="center" wrapText="1"/>
    </xf>
    <xf numFmtId="0" fontId="13" fillId="0" borderId="2" xfId="4" applyFont="1" applyBorder="1" applyAlignment="1">
      <alignment horizont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49" fontId="16" fillId="0" borderId="11" xfId="4" applyNumberFormat="1" applyFont="1" applyBorder="1" applyAlignment="1">
      <alignment horizontal="center" wrapText="1"/>
    </xf>
    <xf numFmtId="49" fontId="16" fillId="0" borderId="12" xfId="4" applyNumberFormat="1" applyFont="1" applyBorder="1" applyAlignment="1">
      <alignment horizontal="center" wrapText="1"/>
    </xf>
    <xf numFmtId="49" fontId="16" fillId="0" borderId="13" xfId="4" applyNumberFormat="1" applyFont="1" applyBorder="1" applyAlignment="1">
      <alignment horizontal="center" wrapText="1"/>
    </xf>
    <xf numFmtId="0" fontId="11" fillId="0" borderId="5" xfId="4" applyFont="1" applyBorder="1" applyAlignment="1">
      <alignment horizontal="center"/>
    </xf>
    <xf numFmtId="0" fontId="11" fillId="0" borderId="2" xfId="3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6" fillId="0" borderId="3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49" fontId="16" fillId="0" borderId="9" xfId="3" applyNumberFormat="1" applyFont="1" applyBorder="1" applyAlignment="1">
      <alignment horizontal="center" vertical="center" wrapText="1"/>
    </xf>
    <xf numFmtId="49" fontId="16" fillId="0" borderId="4" xfId="3" applyNumberFormat="1" applyFont="1" applyBorder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left" vertical="center" wrapText="1"/>
    </xf>
    <xf numFmtId="49" fontId="11" fillId="2" borderId="7" xfId="3" applyNumberFormat="1" applyFont="1" applyFill="1" applyBorder="1" applyAlignment="1">
      <alignment horizontal="left" vertical="center" wrapText="1"/>
    </xf>
    <xf numFmtId="49" fontId="11" fillId="2" borderId="6" xfId="3" applyNumberFormat="1" applyFont="1" applyFill="1" applyBorder="1" applyAlignment="1">
      <alignment horizontal="left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11" fillId="0" borderId="5" xfId="3" applyNumberFormat="1" applyFont="1" applyBorder="1" applyAlignment="1">
      <alignment horizontal="left" vertical="center" wrapText="1"/>
    </xf>
    <xf numFmtId="49" fontId="11" fillId="0" borderId="7" xfId="3" applyNumberFormat="1" applyFont="1" applyBorder="1" applyAlignment="1">
      <alignment horizontal="left" vertical="center" wrapText="1"/>
    </xf>
    <xf numFmtId="49" fontId="11" fillId="0" borderId="6" xfId="3" applyNumberFormat="1" applyFont="1" applyBorder="1" applyAlignment="1">
      <alignment horizontal="left" vertical="center" wrapText="1"/>
    </xf>
    <xf numFmtId="0" fontId="11" fillId="0" borderId="5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2" borderId="5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wrapText="1"/>
    </xf>
    <xf numFmtId="0" fontId="16" fillId="0" borderId="9" xfId="3" applyFont="1" applyBorder="1" applyAlignment="1">
      <alignment horizontal="center" wrapText="1"/>
    </xf>
    <xf numFmtId="0" fontId="16" fillId="0" borderId="4" xfId="3" applyFont="1" applyBorder="1" applyAlignment="1">
      <alignment horizontal="center" wrapText="1"/>
    </xf>
    <xf numFmtId="49" fontId="16" fillId="0" borderId="3" xfId="2" applyNumberFormat="1" applyFont="1" applyBorder="1" applyAlignment="1">
      <alignment horizontal="center" vertical="center" wrapText="1"/>
    </xf>
    <xf numFmtId="49" fontId="16" fillId="0" borderId="9" xfId="2" applyNumberFormat="1" applyFont="1" applyBorder="1" applyAlignment="1">
      <alignment horizontal="center" vertical="center" wrapText="1"/>
    </xf>
    <xf numFmtId="49" fontId="16" fillId="0" borderId="4" xfId="2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horizontal="left" vertic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3" fillId="0" borderId="2" xfId="3" applyFont="1" applyBorder="1" applyAlignment="1">
      <alignment horizontal="center"/>
    </xf>
    <xf numFmtId="0" fontId="13" fillId="0" borderId="3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49" fontId="21" fillId="0" borderId="5" xfId="3" applyNumberFormat="1" applyFont="1" applyBorder="1" applyAlignment="1">
      <alignment horizontal="left" vertical="center" wrapText="1"/>
    </xf>
    <xf numFmtId="49" fontId="21" fillId="0" borderId="7" xfId="3" applyNumberFormat="1" applyFont="1" applyBorder="1" applyAlignment="1">
      <alignment horizontal="left" vertical="center" wrapText="1"/>
    </xf>
    <xf numFmtId="49" fontId="21" fillId="0" borderId="6" xfId="3" applyNumberFormat="1" applyFont="1" applyBorder="1" applyAlignment="1">
      <alignment horizontal="left" vertical="center" wrapText="1"/>
    </xf>
    <xf numFmtId="0" fontId="21" fillId="0" borderId="5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/>
    </xf>
    <xf numFmtId="0" fontId="16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49" fontId="11" fillId="2" borderId="5" xfId="4" applyNumberFormat="1" applyFont="1" applyFill="1" applyBorder="1" applyAlignment="1">
      <alignment horizontal="left" vertical="center"/>
    </xf>
    <xf numFmtId="49" fontId="11" fillId="2" borderId="7" xfId="4" applyNumberFormat="1" applyFont="1" applyFill="1" applyBorder="1" applyAlignment="1">
      <alignment horizontal="left" vertical="center"/>
    </xf>
    <xf numFmtId="49" fontId="11" fillId="2" borderId="6" xfId="4" applyNumberFormat="1" applyFont="1" applyFill="1" applyBorder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9" fontId="11" fillId="0" borderId="5" xfId="2" applyNumberFormat="1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left" vertical="center" wrapText="1"/>
    </xf>
    <xf numFmtId="49" fontId="11" fillId="0" borderId="6" xfId="2" applyNumberFormat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9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1" fontId="17" fillId="0" borderId="3" xfId="1" applyNumberFormat="1" applyFont="1" applyBorder="1" applyAlignment="1">
      <alignment horizontal="center" vertical="center" wrapText="1"/>
    </xf>
    <xf numFmtId="1" fontId="17" fillId="0" borderId="9" xfId="1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 wrapText="1"/>
    </xf>
    <xf numFmtId="1" fontId="13" fillId="0" borderId="6" xfId="1" applyNumberFormat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1" fontId="16" fillId="0" borderId="6" xfId="1" applyNumberFormat="1" applyFont="1" applyBorder="1" applyAlignment="1">
      <alignment horizontal="center" vertical="center" wrapText="1"/>
    </xf>
    <xf numFmtId="49" fontId="16" fillId="0" borderId="11" xfId="1" applyNumberFormat="1" applyFont="1" applyBorder="1" applyAlignment="1">
      <alignment horizontal="center" vertical="center" wrapText="1"/>
    </xf>
    <xf numFmtId="49" fontId="16" fillId="0" borderId="13" xfId="1" applyNumberFormat="1" applyFont="1" applyBorder="1" applyAlignment="1">
      <alignment horizontal="center" vertical="center" wrapText="1"/>
    </xf>
    <xf numFmtId="2" fontId="16" fillId="0" borderId="3" xfId="1" applyNumberFormat="1" applyFont="1" applyBorder="1" applyAlignment="1">
      <alignment horizontal="center" vertical="center" wrapText="1"/>
    </xf>
    <xf numFmtId="2" fontId="16" fillId="0" borderId="9" xfId="1" applyNumberFormat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2" fontId="16" fillId="0" borderId="5" xfId="1" applyNumberFormat="1" applyFont="1" applyBorder="1" applyAlignment="1">
      <alignment horizontal="center" vertical="center" wrapText="1"/>
    </xf>
    <xf numFmtId="2" fontId="16" fillId="0" borderId="6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center" vertical="top" wrapText="1"/>
    </xf>
    <xf numFmtId="0" fontId="16" fillId="0" borderId="5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2" fontId="13" fillId="0" borderId="5" xfId="5" applyNumberFormat="1" applyFont="1" applyBorder="1" applyAlignment="1">
      <alignment horizontal="center" vertical="center"/>
    </xf>
    <xf numFmtId="2" fontId="13" fillId="0" borderId="6" xfId="5" applyNumberFormat="1" applyFont="1" applyBorder="1" applyAlignment="1">
      <alignment horizontal="center" vertical="center"/>
    </xf>
    <xf numFmtId="2" fontId="13" fillId="0" borderId="3" xfId="5" applyNumberFormat="1" applyFont="1" applyBorder="1" applyAlignment="1">
      <alignment horizontal="center"/>
    </xf>
    <xf numFmtId="2" fontId="13" fillId="0" borderId="9" xfId="5" applyNumberFormat="1" applyFont="1" applyBorder="1" applyAlignment="1">
      <alignment horizontal="center"/>
    </xf>
    <xf numFmtId="2" fontId="13" fillId="0" borderId="4" xfId="5" applyNumberFormat="1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G22" sqref="G22"/>
    </sheetView>
  </sheetViews>
  <sheetFormatPr defaultRowHeight="15"/>
  <cols>
    <col min="1" max="1" width="5" style="23" customWidth="1"/>
    <col min="2" max="2" width="15.42578125" style="23" customWidth="1"/>
    <col min="3" max="3" width="6" style="23" customWidth="1"/>
    <col min="4" max="5" width="9.140625" style="23"/>
    <col min="6" max="19" width="6.7109375" style="23" customWidth="1"/>
    <col min="20" max="16384" width="9.140625" style="23"/>
  </cols>
  <sheetData>
    <row r="1" spans="1:19" ht="22.5" customHeight="1">
      <c r="B1" s="37"/>
      <c r="C1" s="37"/>
      <c r="D1" s="37"/>
      <c r="E1" s="507" t="s">
        <v>147</v>
      </c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</row>
    <row r="2" spans="1:19" ht="22.5" customHeight="1">
      <c r="A2" s="508" t="s">
        <v>128</v>
      </c>
      <c r="B2" s="509" t="s">
        <v>127</v>
      </c>
      <c r="C2" s="510" t="s">
        <v>133</v>
      </c>
      <c r="D2" s="510" t="s">
        <v>141</v>
      </c>
      <c r="E2" s="510"/>
      <c r="F2" s="511" t="s">
        <v>126</v>
      </c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3"/>
      <c r="R2" s="509" t="s">
        <v>413</v>
      </c>
      <c r="S2" s="510" t="s">
        <v>125</v>
      </c>
    </row>
    <row r="3" spans="1:19" ht="14.25" customHeight="1">
      <c r="A3" s="508"/>
      <c r="B3" s="509"/>
      <c r="C3" s="510"/>
      <c r="D3" s="384" t="s">
        <v>124</v>
      </c>
      <c r="E3" s="385" t="s">
        <v>414</v>
      </c>
      <c r="F3" s="386">
        <v>1</v>
      </c>
      <c r="G3" s="386">
        <v>2</v>
      </c>
      <c r="H3" s="386">
        <v>3</v>
      </c>
      <c r="I3" s="386">
        <v>4</v>
      </c>
      <c r="J3" s="386">
        <v>5</v>
      </c>
      <c r="K3" s="386">
        <v>6</v>
      </c>
      <c r="L3" s="386">
        <v>7</v>
      </c>
      <c r="M3" s="386">
        <v>8</v>
      </c>
      <c r="N3" s="386">
        <v>9</v>
      </c>
      <c r="O3" s="386">
        <v>10</v>
      </c>
      <c r="P3" s="386">
        <v>11</v>
      </c>
      <c r="Q3" s="386">
        <v>12</v>
      </c>
      <c r="R3" s="509"/>
      <c r="S3" s="510"/>
    </row>
    <row r="4" spans="1:19" ht="18.75" customHeight="1">
      <c r="A4" s="381">
        <v>1</v>
      </c>
      <c r="B4" s="393" t="s">
        <v>13</v>
      </c>
      <c r="C4" s="382" t="s">
        <v>142</v>
      </c>
      <c r="D4" s="382">
        <v>90</v>
      </c>
      <c r="E4" s="382">
        <f>D4*12</f>
        <v>1080</v>
      </c>
      <c r="F4" s="383">
        <v>90</v>
      </c>
      <c r="G4" s="383">
        <v>93</v>
      </c>
      <c r="H4" s="383">
        <v>90</v>
      </c>
      <c r="I4" s="383">
        <f>'4 день'!G21+'4 день'!G48</f>
        <v>90</v>
      </c>
      <c r="J4" s="383">
        <f>'5 день '!G15+'5 день '!G42</f>
        <v>90</v>
      </c>
      <c r="K4" s="383">
        <f>'6 день'!G17+'6 день'!G35+'6 день'!G55</f>
        <v>76.5</v>
      </c>
      <c r="L4" s="383">
        <f>'7 день '!G23+'7 день '!G42+'7 день '!G57</f>
        <v>98</v>
      </c>
      <c r="M4" s="383">
        <f>'8 день '!G15+'8 день '!G40</f>
        <v>90</v>
      </c>
      <c r="N4" s="383">
        <f>'9 день '!G15+'9 день '!G39</f>
        <v>90</v>
      </c>
      <c r="O4" s="383">
        <v>90</v>
      </c>
      <c r="P4" s="383">
        <v>96</v>
      </c>
      <c r="Q4" s="383">
        <v>90</v>
      </c>
      <c r="R4" s="382">
        <f t="shared" ref="R4:R31" si="0">SUM(F4:Q4)</f>
        <v>1083.5</v>
      </c>
      <c r="S4" s="382">
        <f>R4/12</f>
        <v>90.291666666666671</v>
      </c>
    </row>
    <row r="5" spans="1:19" ht="18.75" customHeight="1">
      <c r="A5" s="381">
        <v>2</v>
      </c>
      <c r="B5" s="393" t="s">
        <v>17</v>
      </c>
      <c r="C5" s="382" t="s">
        <v>142</v>
      </c>
      <c r="D5" s="382">
        <v>48</v>
      </c>
      <c r="E5" s="382">
        <f t="shared" ref="E5:E16" si="1">D5*12</f>
        <v>576</v>
      </c>
      <c r="F5" s="383">
        <v>50</v>
      </c>
      <c r="G5" s="383">
        <v>50</v>
      </c>
      <c r="H5" s="383">
        <v>40</v>
      </c>
      <c r="I5" s="383">
        <v>50</v>
      </c>
      <c r="J5" s="383">
        <v>50</v>
      </c>
      <c r="K5" s="383">
        <v>50</v>
      </c>
      <c r="L5" s="383">
        <v>50</v>
      </c>
      <c r="M5" s="383">
        <v>40</v>
      </c>
      <c r="N5" s="383">
        <v>50</v>
      </c>
      <c r="O5" s="383">
        <v>50</v>
      </c>
      <c r="P5" s="383">
        <v>50</v>
      </c>
      <c r="Q5" s="383">
        <v>50</v>
      </c>
      <c r="R5" s="382">
        <f t="shared" si="0"/>
        <v>580</v>
      </c>
      <c r="S5" s="382">
        <f t="shared" ref="S5:S31" si="2">R5/12</f>
        <v>48.333333333333336</v>
      </c>
    </row>
    <row r="6" spans="1:19" ht="18.75" customHeight="1">
      <c r="A6" s="381">
        <v>3</v>
      </c>
      <c r="B6" s="393" t="s">
        <v>104</v>
      </c>
      <c r="C6" s="382" t="s">
        <v>142</v>
      </c>
      <c r="D6" s="382">
        <v>9</v>
      </c>
      <c r="E6" s="382">
        <f t="shared" si="1"/>
        <v>108</v>
      </c>
      <c r="F6" s="383">
        <f>'1 день'!G6+'1 день'!G31+'1 день'!G35</f>
        <v>28.7</v>
      </c>
      <c r="G6" s="383">
        <v>5.0999999999999996</v>
      </c>
      <c r="H6" s="383">
        <v>10.8</v>
      </c>
      <c r="I6" s="383">
        <f>'4 день'!G42+'4 день'!G17</f>
        <v>7.6</v>
      </c>
      <c r="J6" s="383">
        <f>'5 день '!G30+'5 день '!G38</f>
        <v>10.199999999999999</v>
      </c>
      <c r="K6" s="383">
        <f>'6 день'!G40+'6 день'!G50</f>
        <v>3.8</v>
      </c>
      <c r="L6" s="383">
        <f>'7 день '!G47</f>
        <v>2.5</v>
      </c>
      <c r="M6" s="383">
        <f>'8 день '!G31</f>
        <v>1.3</v>
      </c>
      <c r="N6" s="383">
        <v>0</v>
      </c>
      <c r="O6" s="383">
        <v>31.4</v>
      </c>
      <c r="P6" s="383">
        <v>1.3</v>
      </c>
      <c r="Q6" s="383">
        <v>0</v>
      </c>
      <c r="R6" s="382">
        <f t="shared" si="0"/>
        <v>102.69999999999997</v>
      </c>
      <c r="S6" s="382">
        <f t="shared" si="2"/>
        <v>8.5583333333333318</v>
      </c>
    </row>
    <row r="7" spans="1:19" ht="18.75" customHeight="1">
      <c r="A7" s="381">
        <v>4</v>
      </c>
      <c r="B7" s="393" t="s">
        <v>123</v>
      </c>
      <c r="C7" s="382" t="s">
        <v>142</v>
      </c>
      <c r="D7" s="382">
        <v>27</v>
      </c>
      <c r="E7" s="382">
        <f t="shared" si="1"/>
        <v>324</v>
      </c>
      <c r="F7" s="383">
        <v>0</v>
      </c>
      <c r="G7" s="383">
        <v>19</v>
      </c>
      <c r="H7" s="383">
        <v>48</v>
      </c>
      <c r="I7" s="383">
        <f>'4 день'!G6+'4 день'!G11</f>
        <v>26.7</v>
      </c>
      <c r="J7" s="383">
        <f>'5 день '!G11</f>
        <v>41</v>
      </c>
      <c r="K7" s="383">
        <f>'6 день'!G7+'6 день'!G27</f>
        <v>27</v>
      </c>
      <c r="L7" s="383">
        <f>'7 день '!G6+'7 день '!G11+'7 день '!G33</f>
        <v>29.8</v>
      </c>
      <c r="M7" s="383">
        <f>'8 день '!F34+'8 день '!F11</f>
        <v>94</v>
      </c>
      <c r="N7" s="383">
        <f>'9 день '!G25</f>
        <v>16</v>
      </c>
      <c r="O7" s="383">
        <f>'10день '!G5+'10день '!G10</f>
        <v>26.7</v>
      </c>
      <c r="P7" s="383">
        <v>23</v>
      </c>
      <c r="Q7" s="383">
        <v>23</v>
      </c>
      <c r="R7" s="382">
        <f t="shared" si="0"/>
        <v>374.2</v>
      </c>
      <c r="S7" s="382">
        <f t="shared" si="2"/>
        <v>31.183333333333334</v>
      </c>
    </row>
    <row r="8" spans="1:19" ht="18.75" customHeight="1">
      <c r="A8" s="381">
        <v>5</v>
      </c>
      <c r="B8" s="393" t="s">
        <v>122</v>
      </c>
      <c r="C8" s="382" t="s">
        <v>142</v>
      </c>
      <c r="D8" s="382">
        <v>9</v>
      </c>
      <c r="E8" s="382">
        <f t="shared" si="1"/>
        <v>108</v>
      </c>
      <c r="F8" s="383">
        <v>50</v>
      </c>
      <c r="G8" s="383">
        <v>0</v>
      </c>
      <c r="H8" s="383">
        <v>0</v>
      </c>
      <c r="I8" s="383">
        <v>0</v>
      </c>
      <c r="J8" s="383">
        <v>0</v>
      </c>
      <c r="K8" s="383">
        <v>0</v>
      </c>
      <c r="L8" s="383">
        <v>0</v>
      </c>
      <c r="M8" s="383">
        <v>0</v>
      </c>
      <c r="N8" s="383">
        <v>50</v>
      </c>
      <c r="O8" s="383">
        <v>0</v>
      </c>
      <c r="P8" s="383">
        <v>10</v>
      </c>
      <c r="Q8" s="383"/>
      <c r="R8" s="382">
        <f t="shared" si="0"/>
        <v>110</v>
      </c>
      <c r="S8" s="382">
        <f t="shared" si="2"/>
        <v>9.1666666666666661</v>
      </c>
    </row>
    <row r="9" spans="1:19" ht="18.75" customHeight="1">
      <c r="A9" s="381">
        <v>6</v>
      </c>
      <c r="B9" s="393" t="s">
        <v>37</v>
      </c>
      <c r="C9" s="382" t="s">
        <v>142</v>
      </c>
      <c r="D9" s="382">
        <v>112</v>
      </c>
      <c r="E9" s="382">
        <f t="shared" si="1"/>
        <v>1344</v>
      </c>
      <c r="F9" s="383">
        <v>24</v>
      </c>
      <c r="G9" s="383">
        <f>'2 день'!G24</f>
        <v>80</v>
      </c>
      <c r="H9" s="383">
        <v>166.7</v>
      </c>
      <c r="I9" s="383">
        <f>'4 день'!G32+'4 день'!G43</f>
        <v>160</v>
      </c>
      <c r="J9" s="383">
        <f>'5 день '!G22+'5 день '!G34</f>
        <v>177</v>
      </c>
      <c r="K9" s="383">
        <f>'6 день'!G20+'6 день'!G26+'6 день'!G43</f>
        <v>131</v>
      </c>
      <c r="L9" s="383">
        <f>'7 день '!G30+'7 день '!G51</f>
        <v>173.4</v>
      </c>
      <c r="M9" s="383">
        <f>'8 день '!G21</f>
        <v>34.4</v>
      </c>
      <c r="N9" s="383">
        <f>'9 день '!G20+'9 день '!G26+'9 день '!G33</f>
        <v>190</v>
      </c>
      <c r="O9" s="383">
        <f>'10день '!G25+'10день '!G43</f>
        <v>92.4</v>
      </c>
      <c r="P9" s="383">
        <v>60</v>
      </c>
      <c r="Q9" s="383">
        <v>164</v>
      </c>
      <c r="R9" s="382">
        <f t="shared" si="0"/>
        <v>1452.9</v>
      </c>
      <c r="S9" s="382">
        <f t="shared" si="2"/>
        <v>121.075</v>
      </c>
    </row>
    <row r="10" spans="1:19" ht="18.75" customHeight="1">
      <c r="A10" s="381">
        <v>7</v>
      </c>
      <c r="B10" s="393" t="s">
        <v>121</v>
      </c>
      <c r="C10" s="382" t="s">
        <v>142</v>
      </c>
      <c r="D10" s="382">
        <v>168</v>
      </c>
      <c r="E10" s="382">
        <f t="shared" si="1"/>
        <v>2016</v>
      </c>
      <c r="F10" s="383">
        <f>'1 день'!G19+'1 день'!G20+'1 день'!G21+'1 день'!G23+'1 день'!G25+'1 день'!G26+'1 день'!G27</f>
        <v>117</v>
      </c>
      <c r="G10" s="383">
        <f>'2 день'!G21+'2 день'!G22+'2 день'!G25+'2 день'!G26+'2 день'!G31+'2 день'!G42+'2 день'!G44+'2 день'!G45+'2 день'!G46</f>
        <v>275.79999999999995</v>
      </c>
      <c r="H10" s="383">
        <f>'3 день'!G6+'3 день'!G25+'3 день'!G26+'3 день'!G27+'3 день'!G28+'3 день'!G30+'3 день'!G33+'3 день'!G34+'3 день'!G40+'3 день'!G42</f>
        <v>185</v>
      </c>
      <c r="I10" s="383">
        <f>'4 день'!G26+'4 день'!G27+'4 день'!G28+'4 день'!G30+'4 день'!G31+'4 день'!G33+'4 день'!G34+'4 день'!G35+'4 день'!G40+'4 день'!G41</f>
        <v>177.00000000000003</v>
      </c>
      <c r="J10" s="383">
        <f>'5 день '!G6+'5 день '!G19+'5 день '!G20+'5 день '!G23+'5 день '!G24</f>
        <v>131.4</v>
      </c>
      <c r="K10" s="383">
        <f>'6 день'!G21+'6 день'!G22+'6 день'!G28+'6 день'!G29+'6 день'!G44+'6 день'!G45+'6 день'!G46+'6 день'!G47</f>
        <v>129.9</v>
      </c>
      <c r="L10" s="383">
        <f>'7 день '!G28+'7 день '!G31+'7 день '!G32+'7 день '!G34+'7 день '!G39+'7 день '!G43+'7 день '!G49</f>
        <v>115.5</v>
      </c>
      <c r="M10" s="383">
        <f>'8 день '!G6+'8 день '!G9+'8 день '!G10+'8 день '!G19+'8 день '!G20+'8 день '!G22+'8 день '!G23+'8 день '!G24</f>
        <v>237.3</v>
      </c>
      <c r="N10" s="383">
        <f>'9 день '!G6+'9 день '!G21+'9 день '!G22+'9 день '!G23+'9 день '!G27+'9 день '!G29+'9 день '!G34+'9 день '!G36</f>
        <v>136.4</v>
      </c>
      <c r="O10" s="383">
        <f>'10день '!G26+'10день '!G27+'10день '!G28+'10день '!G34+'10день '!G42+'10день '!G47+'10день '!G49+'10день '!G50+'10день '!G51</f>
        <v>122.9</v>
      </c>
      <c r="P10" s="383">
        <f>'11день  '!G18+'11день  '!G19+'11день  '!G20+'11день  '!G24+'11день  '!G26+'11день  '!G34+'11день  '!G35+'11день  '!G36+'11день  '!G37</f>
        <v>160.5</v>
      </c>
      <c r="Q10" s="383">
        <f>'12день  '!G32+'12день  '!G31+'12день  '!G30+'12день  '!G25+'12день  '!G24+'12день  '!G23+'12день  '!G21+'12день  '!G20+'12день  '!G19</f>
        <v>220</v>
      </c>
      <c r="R10" s="382">
        <f t="shared" si="0"/>
        <v>2008.7</v>
      </c>
      <c r="S10" s="382">
        <f t="shared" si="2"/>
        <v>167.39166666666668</v>
      </c>
    </row>
    <row r="11" spans="1:19" ht="18.75" customHeight="1">
      <c r="A11" s="381">
        <v>8</v>
      </c>
      <c r="B11" s="393" t="s">
        <v>120</v>
      </c>
      <c r="C11" s="382" t="s">
        <v>142</v>
      </c>
      <c r="D11" s="382">
        <v>111</v>
      </c>
      <c r="E11" s="382">
        <f t="shared" si="1"/>
        <v>1332</v>
      </c>
      <c r="F11" s="383">
        <v>24</v>
      </c>
      <c r="G11" s="383">
        <v>140</v>
      </c>
      <c r="H11" s="383">
        <v>140</v>
      </c>
      <c r="I11" s="383">
        <v>140</v>
      </c>
      <c r="J11" s="383">
        <v>140</v>
      </c>
      <c r="K11" s="383">
        <f>'6 день'!G53</f>
        <v>30</v>
      </c>
      <c r="L11" s="383">
        <v>180</v>
      </c>
      <c r="M11" s="383">
        <f>'8 день '!G36+'8 день '!G14</f>
        <v>31</v>
      </c>
      <c r="N11" s="383">
        <f>'9 день '!G17</f>
        <v>140</v>
      </c>
      <c r="O11" s="383">
        <v>140</v>
      </c>
      <c r="P11" s="383">
        <v>100</v>
      </c>
      <c r="Q11" s="383">
        <v>115</v>
      </c>
      <c r="R11" s="382">
        <f t="shared" si="0"/>
        <v>1320</v>
      </c>
      <c r="S11" s="382">
        <f t="shared" si="2"/>
        <v>110</v>
      </c>
    </row>
    <row r="12" spans="1:19" ht="18.75" customHeight="1">
      <c r="A12" s="381">
        <v>9</v>
      </c>
      <c r="B12" s="393" t="s">
        <v>111</v>
      </c>
      <c r="C12" s="382" t="s">
        <v>142</v>
      </c>
      <c r="D12" s="382">
        <v>9</v>
      </c>
      <c r="E12" s="382">
        <f t="shared" si="1"/>
        <v>108</v>
      </c>
      <c r="F12" s="383">
        <v>0</v>
      </c>
      <c r="G12" s="383">
        <v>20</v>
      </c>
      <c r="H12" s="383">
        <v>0</v>
      </c>
      <c r="I12" s="383">
        <v>25</v>
      </c>
      <c r="J12" s="383">
        <v>0</v>
      </c>
      <c r="K12" s="383">
        <v>0</v>
      </c>
      <c r="L12" s="383">
        <v>0</v>
      </c>
      <c r="M12" s="383">
        <v>0</v>
      </c>
      <c r="N12" s="383">
        <f>'9 день '!F37</f>
        <v>25</v>
      </c>
      <c r="O12" s="383">
        <v>0</v>
      </c>
      <c r="P12" s="383"/>
      <c r="Q12" s="383">
        <v>25</v>
      </c>
      <c r="R12" s="382">
        <f t="shared" si="0"/>
        <v>95</v>
      </c>
      <c r="S12" s="382">
        <f t="shared" si="2"/>
        <v>7.916666666666667</v>
      </c>
    </row>
    <row r="13" spans="1:19" ht="18.75" customHeight="1">
      <c r="A13" s="381">
        <v>10</v>
      </c>
      <c r="B13" s="393" t="s">
        <v>119</v>
      </c>
      <c r="C13" s="382" t="s">
        <v>142</v>
      </c>
      <c r="D13" s="382">
        <v>42</v>
      </c>
      <c r="E13" s="382">
        <f t="shared" si="1"/>
        <v>504</v>
      </c>
      <c r="F13" s="383"/>
      <c r="G13" s="383">
        <v>83</v>
      </c>
      <c r="H13" s="383">
        <v>36</v>
      </c>
      <c r="I13" s="383">
        <v>79</v>
      </c>
      <c r="J13" s="383">
        <v>48.5</v>
      </c>
      <c r="K13" s="383">
        <v>60</v>
      </c>
      <c r="L13" s="383"/>
      <c r="M13" s="383"/>
      <c r="N13" s="383">
        <v>111</v>
      </c>
      <c r="O13" s="383">
        <v>0</v>
      </c>
      <c r="P13" s="383"/>
      <c r="Q13" s="383">
        <v>86</v>
      </c>
      <c r="R13" s="382">
        <f t="shared" si="0"/>
        <v>503.5</v>
      </c>
      <c r="S13" s="382">
        <f t="shared" si="2"/>
        <v>41.958333333333336</v>
      </c>
    </row>
    <row r="14" spans="1:19" ht="18.75" customHeight="1">
      <c r="A14" s="381">
        <v>11</v>
      </c>
      <c r="B14" s="393" t="s">
        <v>118</v>
      </c>
      <c r="C14" s="382" t="s">
        <v>142</v>
      </c>
      <c r="D14" s="382">
        <v>21</v>
      </c>
      <c r="E14" s="382">
        <f t="shared" si="1"/>
        <v>252</v>
      </c>
      <c r="F14" s="383">
        <v>15</v>
      </c>
      <c r="G14" s="383"/>
      <c r="H14" s="383">
        <v>15</v>
      </c>
      <c r="I14" s="383">
        <v>15</v>
      </c>
      <c r="J14" s="383">
        <v>15</v>
      </c>
      <c r="K14" s="383"/>
      <c r="L14" s="383">
        <v>15</v>
      </c>
      <c r="M14" s="383">
        <v>110</v>
      </c>
      <c r="N14" s="383">
        <v>15</v>
      </c>
      <c r="O14" s="383">
        <v>15</v>
      </c>
      <c r="P14" s="383">
        <v>15</v>
      </c>
      <c r="Q14" s="383">
        <v>15</v>
      </c>
      <c r="R14" s="382">
        <f t="shared" si="0"/>
        <v>245</v>
      </c>
      <c r="S14" s="382">
        <f t="shared" si="2"/>
        <v>20.416666666666668</v>
      </c>
    </row>
    <row r="15" spans="1:19" ht="18.75" customHeight="1">
      <c r="A15" s="381">
        <v>12</v>
      </c>
      <c r="B15" s="393" t="s">
        <v>117</v>
      </c>
      <c r="C15" s="382" t="s">
        <v>142</v>
      </c>
      <c r="D15" s="382">
        <v>34.799999999999997</v>
      </c>
      <c r="E15" s="382">
        <f t="shared" si="1"/>
        <v>417.59999999999997</v>
      </c>
      <c r="F15" s="383"/>
      <c r="G15" s="383"/>
      <c r="H15" s="383">
        <v>88</v>
      </c>
      <c r="I15" s="383"/>
      <c r="J15" s="383">
        <v>85</v>
      </c>
      <c r="K15" s="383">
        <v>32</v>
      </c>
      <c r="L15" s="383">
        <v>67</v>
      </c>
      <c r="M15" s="383"/>
      <c r="N15" s="383"/>
      <c r="O15" s="383">
        <v>87</v>
      </c>
      <c r="P15" s="383"/>
      <c r="Q15" s="383">
        <v>62</v>
      </c>
      <c r="R15" s="382">
        <f t="shared" si="0"/>
        <v>421</v>
      </c>
      <c r="S15" s="382">
        <f t="shared" si="2"/>
        <v>35.083333333333336</v>
      </c>
    </row>
    <row r="16" spans="1:19" ht="18.75" customHeight="1">
      <c r="A16" s="381">
        <v>13</v>
      </c>
      <c r="B16" s="394" t="s">
        <v>129</v>
      </c>
      <c r="C16" s="382" t="s">
        <v>142</v>
      </c>
      <c r="D16" s="382">
        <v>18</v>
      </c>
      <c r="E16" s="382">
        <f t="shared" si="1"/>
        <v>216</v>
      </c>
      <c r="F16" s="383">
        <f>'1 день'!G30</f>
        <v>127.8</v>
      </c>
      <c r="G16" s="383"/>
      <c r="H16" s="383"/>
      <c r="I16" s="383"/>
      <c r="J16" s="383"/>
      <c r="K16" s="383"/>
      <c r="L16" s="383"/>
      <c r="M16" s="383">
        <f>'8 день '!G28</f>
        <v>88.2</v>
      </c>
      <c r="N16" s="383"/>
      <c r="O16" s="383"/>
      <c r="P16" s="383"/>
      <c r="Q16" s="383"/>
      <c r="R16" s="382">
        <f t="shared" si="0"/>
        <v>216</v>
      </c>
      <c r="S16" s="382">
        <f t="shared" si="2"/>
        <v>18</v>
      </c>
    </row>
    <row r="17" spans="1:19" ht="18.75" customHeight="1">
      <c r="A17" s="381">
        <v>14</v>
      </c>
      <c r="B17" s="393" t="s">
        <v>55</v>
      </c>
      <c r="C17" s="382" t="s">
        <v>142</v>
      </c>
      <c r="D17" s="382">
        <v>180</v>
      </c>
      <c r="E17" s="382">
        <f t="shared" ref="E17" si="3">D17*10</f>
        <v>1800</v>
      </c>
      <c r="F17" s="383">
        <v>80</v>
      </c>
      <c r="G17" s="383">
        <v>295</v>
      </c>
      <c r="H17" s="383">
        <v>60</v>
      </c>
      <c r="I17" s="383">
        <f>'4 день'!G7</f>
        <v>80</v>
      </c>
      <c r="J17" s="383">
        <v>100</v>
      </c>
      <c r="K17" s="383">
        <f>'6 день'!G8+'6 день'!G13+'6 день'!G36+'6 день'!G39</f>
        <v>201</v>
      </c>
      <c r="L17" s="383">
        <v>139</v>
      </c>
      <c r="M17" s="383">
        <v>0</v>
      </c>
      <c r="N17" s="383">
        <v>50</v>
      </c>
      <c r="O17" s="383">
        <f>'10день '!G44+'10день '!G19+'10день '!G6</f>
        <v>202</v>
      </c>
      <c r="P17" s="383">
        <f>'11день  '!G6+'11день  '!G9+'11день  '!G31</f>
        <v>148</v>
      </c>
      <c r="Q17" s="383">
        <f>'12день  '!G7+'12день  '!G11</f>
        <v>150</v>
      </c>
      <c r="R17" s="382">
        <f t="shared" si="0"/>
        <v>1505</v>
      </c>
      <c r="S17" s="382">
        <f t="shared" si="2"/>
        <v>125.41666666666667</v>
      </c>
    </row>
    <row r="18" spans="1:19" ht="18.75" customHeight="1">
      <c r="A18" s="381">
        <v>15</v>
      </c>
      <c r="B18" s="393" t="s">
        <v>57</v>
      </c>
      <c r="C18" s="382" t="s">
        <v>142</v>
      </c>
      <c r="D18" s="382">
        <v>30</v>
      </c>
      <c r="E18" s="382">
        <f>D18*12</f>
        <v>360</v>
      </c>
      <c r="F18" s="383">
        <v>156</v>
      </c>
      <c r="G18" s="383"/>
      <c r="H18" s="383"/>
      <c r="I18" s="383">
        <v>39.700000000000003</v>
      </c>
      <c r="J18" s="383"/>
      <c r="K18" s="383"/>
      <c r="L18" s="383">
        <v>55.8</v>
      </c>
      <c r="M18" s="383"/>
      <c r="N18" s="383"/>
      <c r="O18" s="383">
        <v>39.700000000000003</v>
      </c>
      <c r="P18" s="383"/>
      <c r="Q18" s="383"/>
      <c r="R18" s="382">
        <f t="shared" si="0"/>
        <v>291.2</v>
      </c>
      <c r="S18" s="382">
        <f t="shared" si="2"/>
        <v>24.266666666666666</v>
      </c>
    </row>
    <row r="19" spans="1:19" ht="18.75" customHeight="1">
      <c r="A19" s="381">
        <v>16</v>
      </c>
      <c r="B19" s="393" t="s">
        <v>116</v>
      </c>
      <c r="C19" s="382" t="s">
        <v>142</v>
      </c>
      <c r="D19" s="382">
        <v>6</v>
      </c>
      <c r="E19" s="382">
        <f t="shared" ref="E19:E31" si="4">D19*12</f>
        <v>72</v>
      </c>
      <c r="F19" s="383">
        <v>13.5</v>
      </c>
      <c r="G19" s="383"/>
      <c r="H19" s="383">
        <v>13.5</v>
      </c>
      <c r="I19" s="383">
        <v>0</v>
      </c>
      <c r="J19" s="383">
        <v>0</v>
      </c>
      <c r="K19" s="383">
        <v>13.5</v>
      </c>
      <c r="L19" s="383">
        <v>0</v>
      </c>
      <c r="M19" s="383">
        <v>13.5</v>
      </c>
      <c r="N19" s="383">
        <v>4.5</v>
      </c>
      <c r="O19" s="383">
        <v>0</v>
      </c>
      <c r="P19" s="383"/>
      <c r="Q19" s="383">
        <v>13.5</v>
      </c>
      <c r="R19" s="382">
        <f t="shared" si="0"/>
        <v>72</v>
      </c>
      <c r="S19" s="382">
        <f t="shared" si="2"/>
        <v>6</v>
      </c>
    </row>
    <row r="20" spans="1:19" ht="18.75" customHeight="1">
      <c r="A20" s="381">
        <v>17</v>
      </c>
      <c r="B20" s="393" t="s">
        <v>42</v>
      </c>
      <c r="C20" s="382" t="s">
        <v>142</v>
      </c>
      <c r="D20" s="382">
        <v>6</v>
      </c>
      <c r="E20" s="382">
        <f t="shared" si="4"/>
        <v>72</v>
      </c>
      <c r="F20" s="383">
        <v>13</v>
      </c>
      <c r="G20" s="383">
        <v>0</v>
      </c>
      <c r="H20" s="383">
        <v>13</v>
      </c>
      <c r="I20" s="383">
        <v>0</v>
      </c>
      <c r="J20" s="383">
        <v>0</v>
      </c>
      <c r="K20" s="383">
        <f>'6 день'!G31+'6 день'!G52</f>
        <v>18</v>
      </c>
      <c r="L20" s="383">
        <f>'7 день '!G15</f>
        <v>2</v>
      </c>
      <c r="M20" s="383">
        <f>'8 день '!G33</f>
        <v>13</v>
      </c>
      <c r="N20" s="383">
        <v>0</v>
      </c>
      <c r="O20" s="383">
        <f>'10день '!G13</f>
        <v>1.7</v>
      </c>
      <c r="P20" s="383"/>
      <c r="Q20" s="383">
        <v>13</v>
      </c>
      <c r="R20" s="382">
        <f t="shared" si="0"/>
        <v>73.7</v>
      </c>
      <c r="S20" s="382">
        <f t="shared" si="2"/>
        <v>6.1416666666666666</v>
      </c>
    </row>
    <row r="21" spans="1:19" ht="18.75" customHeight="1">
      <c r="A21" s="381">
        <v>18</v>
      </c>
      <c r="B21" s="393" t="s">
        <v>33</v>
      </c>
      <c r="C21" s="382" t="s">
        <v>142</v>
      </c>
      <c r="D21" s="382">
        <v>18</v>
      </c>
      <c r="E21" s="382">
        <f t="shared" si="4"/>
        <v>216</v>
      </c>
      <c r="F21" s="383">
        <f>'1 день'!G10+'1 день'!G32+'1 день'!G36+'1 день'!G39</f>
        <v>17.7</v>
      </c>
      <c r="G21" s="383">
        <f>'2 день'!G8+'2 день'!G13+'2 день'!G27+'2 день'!G36+'2 день'!G40+'2 день'!G43</f>
        <v>23.5</v>
      </c>
      <c r="H21" s="383">
        <f>'3 день'!G16+'3 день'!G35+'3 день'!G41+'3 день'!G45</f>
        <v>12.7</v>
      </c>
      <c r="I21" s="383">
        <f>'4 день'!G9+'4 день'!G16+'4 день'!G39+'4 день'!G22</f>
        <v>17</v>
      </c>
      <c r="J21" s="383">
        <f>'5 день '!G8+'5 день '!G31+'5 день '!G35+'5 день '!G39+'5 день '!G25</f>
        <v>19.100000000000001</v>
      </c>
      <c r="K21" s="383">
        <f>'6 день'!G11+'6 день'!G30+'6 день'!G37+'6 день'!G41+'6 день'!G51+'6 день'!G48</f>
        <v>21.2</v>
      </c>
      <c r="L21" s="383">
        <f>'7 день '!G9+'7 день '!G17+'7 день '!G48+'7 день '!G53+'7 день '!G24+'7 день '!G35</f>
        <v>27</v>
      </c>
      <c r="M21" s="383">
        <f>'8 день '!G25+'8 день '!G32+'8 день '!G35</f>
        <v>11.2</v>
      </c>
      <c r="N21" s="383">
        <f>'9 день '!G9+'9 день '!G30+'9 день '!G35+'9 день '!G16</f>
        <v>24</v>
      </c>
      <c r="O21" s="383">
        <f>'10день '!G8+'10день '!G15+'10день '!G45+'10день '!G48</f>
        <v>12.100000000000001</v>
      </c>
      <c r="P21" s="383">
        <f>'11день  '!G7+'11день  '!G11+'11день  '!G27+'11день  '!G32+'11день  '!G38+'11день  '!G41</f>
        <v>22.2</v>
      </c>
      <c r="Q21" s="383">
        <f>'12день  '!G9+'12день  '!G36</f>
        <v>9.5</v>
      </c>
      <c r="R21" s="382">
        <f t="shared" si="0"/>
        <v>217.19999999999996</v>
      </c>
      <c r="S21" s="382">
        <f t="shared" si="2"/>
        <v>18.099999999999998</v>
      </c>
    </row>
    <row r="22" spans="1:19" ht="18.75" customHeight="1">
      <c r="A22" s="381">
        <v>19</v>
      </c>
      <c r="B22" s="393" t="s">
        <v>334</v>
      </c>
      <c r="C22" s="382" t="s">
        <v>142</v>
      </c>
      <c r="D22" s="382">
        <v>9</v>
      </c>
      <c r="E22" s="382">
        <f t="shared" si="4"/>
        <v>108</v>
      </c>
      <c r="F22" s="383">
        <f>'1 день'!G22+'1 день'!G28</f>
        <v>10</v>
      </c>
      <c r="G22" s="383">
        <f>'2 день'!G23</f>
        <v>6</v>
      </c>
      <c r="H22" s="383">
        <f>'3 день'!G9+'3 день'!G29+'3 день'!G49</f>
        <v>16</v>
      </c>
      <c r="I22" s="383">
        <f>'4 день'!G29+'4 день'!G36</f>
        <v>10.5</v>
      </c>
      <c r="J22" s="383">
        <f>'5 день '!G21</f>
        <v>6</v>
      </c>
      <c r="K22" s="383">
        <f>'6 день'!G24</f>
        <v>6</v>
      </c>
      <c r="L22" s="383">
        <f>'7 день '!G29+'7 день '!G44</f>
        <v>10.5</v>
      </c>
      <c r="M22" s="383">
        <f>'8 день '!G29</f>
        <v>7</v>
      </c>
      <c r="N22" s="383">
        <f>'9 день '!G24</f>
        <v>6.5</v>
      </c>
      <c r="O22" s="383">
        <f>'10день '!G29+'10день '!G40</f>
        <v>12.5</v>
      </c>
      <c r="P22" s="383">
        <v>5.5</v>
      </c>
      <c r="Q22" s="383">
        <v>11.5</v>
      </c>
      <c r="R22" s="382">
        <f t="shared" si="0"/>
        <v>108</v>
      </c>
      <c r="S22" s="382">
        <f t="shared" si="2"/>
        <v>9</v>
      </c>
    </row>
    <row r="23" spans="1:19" ht="18.75" customHeight="1">
      <c r="A23" s="381">
        <v>20</v>
      </c>
      <c r="B23" s="393" t="s">
        <v>88</v>
      </c>
      <c r="C23" s="382" t="s">
        <v>142</v>
      </c>
      <c r="D23" s="382">
        <v>24</v>
      </c>
      <c r="E23" s="382">
        <f t="shared" si="4"/>
        <v>288</v>
      </c>
      <c r="F23" s="383">
        <v>40</v>
      </c>
      <c r="G23" s="383">
        <v>41.6</v>
      </c>
      <c r="H23" s="383">
        <v>26</v>
      </c>
      <c r="I23" s="383">
        <v>1.5</v>
      </c>
      <c r="J23" s="383">
        <v>0</v>
      </c>
      <c r="K23" s="383">
        <v>4.8</v>
      </c>
      <c r="L23" s="383">
        <v>13.3</v>
      </c>
      <c r="M23" s="383">
        <v>0</v>
      </c>
      <c r="N23" s="383">
        <v>0</v>
      </c>
      <c r="O23" s="383">
        <f>'10день '!G11+'10день '!G32+'10день '!G41</f>
        <v>16.5</v>
      </c>
      <c r="P23" s="383">
        <f>'11день  '!G5</f>
        <v>40</v>
      </c>
      <c r="Q23" s="383">
        <f>'12день  '!G5</f>
        <v>40</v>
      </c>
      <c r="R23" s="382">
        <f t="shared" si="0"/>
        <v>223.7</v>
      </c>
      <c r="S23" s="382">
        <f t="shared" si="2"/>
        <v>18.641666666666666</v>
      </c>
    </row>
    <row r="24" spans="1:19" ht="18.75" customHeight="1">
      <c r="A24" s="381">
        <v>21</v>
      </c>
      <c r="B24" s="393" t="s">
        <v>35</v>
      </c>
      <c r="C24" s="382" t="s">
        <v>142</v>
      </c>
      <c r="D24" s="382">
        <v>18</v>
      </c>
      <c r="E24" s="382">
        <f t="shared" si="4"/>
        <v>216</v>
      </c>
      <c r="F24" s="383">
        <f>'1 день'!G8+'1 день'!G13+'1 день'!G41</f>
        <v>32</v>
      </c>
      <c r="G24" s="383">
        <f>'2 день'!G12+'2 день'!G16+'2 день'!G41+'2 день'!G49+'2 день'!G51</f>
        <v>33.1</v>
      </c>
      <c r="H24" s="383">
        <f>'3 день'!G18</f>
        <v>13</v>
      </c>
      <c r="I24" s="383">
        <f>'5 день '!F13</f>
        <v>10</v>
      </c>
      <c r="J24" s="383">
        <f>'5 день '!G13</f>
        <v>10</v>
      </c>
      <c r="K24" s="383">
        <f>'6 день'!G10+'6 день'!G14+'6 день'!G42+'6 день'!G54</f>
        <v>30</v>
      </c>
      <c r="L24" s="383">
        <f>'7 день '!G8+'7 день '!G14+'7 день '!G21+'7 день '!G50+'7 день '!G56</f>
        <v>30.5</v>
      </c>
      <c r="M24" s="383">
        <f>'8 день '!G13+'8 день '!G37</f>
        <v>26</v>
      </c>
      <c r="N24" s="383">
        <f>'9 день '!F14+'9 день '!F38</f>
        <v>26</v>
      </c>
      <c r="O24" s="383">
        <f>'10день '!G7+'10день '!G12+'10день '!G20</f>
        <v>22</v>
      </c>
      <c r="P24" s="383">
        <f>'11день  '!F10+'11день  '!F13+'11день  '!F44</f>
        <v>29.5</v>
      </c>
      <c r="Q24" s="383">
        <f>'12день  '!F8+'12день  '!F12+'12день  '!F38</f>
        <v>29.5</v>
      </c>
      <c r="R24" s="382">
        <f t="shared" si="0"/>
        <v>291.60000000000002</v>
      </c>
      <c r="S24" s="382">
        <f t="shared" si="2"/>
        <v>24.3</v>
      </c>
    </row>
    <row r="25" spans="1:19" ht="18.75" customHeight="1">
      <c r="A25" s="381">
        <v>22</v>
      </c>
      <c r="B25" s="393" t="s">
        <v>34</v>
      </c>
      <c r="C25" s="382" t="s">
        <v>142</v>
      </c>
      <c r="D25" s="382">
        <v>0.6</v>
      </c>
      <c r="E25" s="382">
        <f t="shared" si="4"/>
        <v>7.1999999999999993</v>
      </c>
      <c r="F25" s="383">
        <v>0</v>
      </c>
      <c r="G25" s="383">
        <v>0</v>
      </c>
      <c r="H25" s="383">
        <v>1</v>
      </c>
      <c r="I25" s="383">
        <v>1</v>
      </c>
      <c r="J25" s="383">
        <v>0</v>
      </c>
      <c r="K25" s="383">
        <f>'6 день'!F12</f>
        <v>1</v>
      </c>
      <c r="L25" s="383">
        <v>0</v>
      </c>
      <c r="M25" s="383">
        <f>'8 день '!G12</f>
        <v>1</v>
      </c>
      <c r="N25" s="383">
        <v>1</v>
      </c>
      <c r="O25" s="383">
        <v>0</v>
      </c>
      <c r="P25" s="383">
        <v>1</v>
      </c>
      <c r="Q25" s="383">
        <v>1</v>
      </c>
      <c r="R25" s="382">
        <f t="shared" si="0"/>
        <v>7</v>
      </c>
      <c r="S25" s="382">
        <f t="shared" si="2"/>
        <v>0.58333333333333337</v>
      </c>
    </row>
    <row r="26" spans="1:19" ht="18.75" customHeight="1">
      <c r="A26" s="381">
        <v>23</v>
      </c>
      <c r="B26" s="467" t="s">
        <v>115</v>
      </c>
      <c r="C26" s="374" t="s">
        <v>142</v>
      </c>
      <c r="D26" s="374">
        <v>0.6</v>
      </c>
      <c r="E26" s="374">
        <f t="shared" si="4"/>
        <v>7.1999999999999993</v>
      </c>
      <c r="F26" s="468"/>
      <c r="G26" s="468">
        <v>3</v>
      </c>
      <c r="H26" s="468"/>
      <c r="I26" s="468"/>
      <c r="J26" s="468"/>
      <c r="K26" s="468"/>
      <c r="L26" s="468"/>
      <c r="M26" s="468"/>
      <c r="N26" s="468"/>
      <c r="O26" s="468">
        <v>3</v>
      </c>
      <c r="P26" s="468"/>
      <c r="Q26" s="468"/>
      <c r="R26" s="382">
        <f t="shared" si="0"/>
        <v>6</v>
      </c>
      <c r="S26" s="382">
        <f t="shared" si="2"/>
        <v>0.5</v>
      </c>
    </row>
    <row r="27" spans="1:19" ht="18.75" customHeight="1">
      <c r="A27" s="381">
        <v>24</v>
      </c>
      <c r="B27" s="467" t="s">
        <v>130</v>
      </c>
      <c r="C27" s="374" t="s">
        <v>142</v>
      </c>
      <c r="D27" s="374">
        <v>1.2</v>
      </c>
      <c r="E27" s="374">
        <f t="shared" si="4"/>
        <v>14.399999999999999</v>
      </c>
      <c r="F27" s="468"/>
      <c r="G27" s="468"/>
      <c r="H27" s="468">
        <v>5</v>
      </c>
      <c r="I27" s="468"/>
      <c r="J27" s="468">
        <v>5</v>
      </c>
      <c r="K27" s="468"/>
      <c r="L27" s="468">
        <v>5</v>
      </c>
      <c r="M27" s="468"/>
      <c r="N27" s="468"/>
      <c r="O27" s="468"/>
      <c r="P27" s="468"/>
      <c r="Q27" s="468"/>
      <c r="R27" s="382">
        <f t="shared" si="0"/>
        <v>15</v>
      </c>
      <c r="S27" s="382">
        <f t="shared" si="2"/>
        <v>1.25</v>
      </c>
    </row>
    <row r="28" spans="1:19" ht="18.75" customHeight="1">
      <c r="A28" s="381">
        <v>25</v>
      </c>
      <c r="B28" s="393" t="s">
        <v>94</v>
      </c>
      <c r="C28" s="382" t="s">
        <v>142</v>
      </c>
      <c r="D28" s="382">
        <v>1.8</v>
      </c>
      <c r="E28" s="382">
        <f t="shared" si="4"/>
        <v>21.6</v>
      </c>
      <c r="F28" s="383">
        <v>6</v>
      </c>
      <c r="G28" s="383"/>
      <c r="H28" s="383"/>
      <c r="I28" s="383"/>
      <c r="J28" s="383"/>
      <c r="K28" s="383"/>
      <c r="L28" s="383"/>
      <c r="M28" s="383">
        <v>6</v>
      </c>
      <c r="N28" s="383"/>
      <c r="O28" s="383"/>
      <c r="P28" s="383">
        <v>6</v>
      </c>
      <c r="Q28" s="383"/>
      <c r="R28" s="382">
        <f t="shared" si="0"/>
        <v>18</v>
      </c>
      <c r="S28" s="382">
        <f t="shared" si="2"/>
        <v>1.5</v>
      </c>
    </row>
    <row r="29" spans="1:19" ht="18.75" customHeight="1">
      <c r="A29" s="381">
        <v>26</v>
      </c>
      <c r="B29" s="393" t="s">
        <v>103</v>
      </c>
      <c r="C29" s="382" t="s">
        <v>142</v>
      </c>
      <c r="D29" s="382">
        <v>1.8</v>
      </c>
      <c r="E29" s="382">
        <f t="shared" si="4"/>
        <v>21.6</v>
      </c>
      <c r="F29" s="383">
        <v>1.8</v>
      </c>
      <c r="G29" s="383">
        <v>1.8</v>
      </c>
      <c r="H29" s="383">
        <v>1.8</v>
      </c>
      <c r="I29" s="383">
        <v>1.8</v>
      </c>
      <c r="J29" s="383">
        <v>1.8</v>
      </c>
      <c r="K29" s="383">
        <v>1.8</v>
      </c>
      <c r="L29" s="383">
        <v>1.8</v>
      </c>
      <c r="M29" s="383">
        <v>1.8</v>
      </c>
      <c r="N29" s="383">
        <v>1.8</v>
      </c>
      <c r="O29" s="383">
        <v>1.8</v>
      </c>
      <c r="P29" s="383">
        <v>1.8</v>
      </c>
      <c r="Q29" s="383">
        <v>1.8</v>
      </c>
      <c r="R29" s="382">
        <f t="shared" si="0"/>
        <v>21.600000000000005</v>
      </c>
      <c r="S29" s="382">
        <f t="shared" si="2"/>
        <v>1.8000000000000005</v>
      </c>
    </row>
    <row r="30" spans="1:19" ht="18.75" customHeight="1">
      <c r="A30" s="381">
        <v>27</v>
      </c>
      <c r="B30" s="393" t="s">
        <v>143</v>
      </c>
      <c r="C30" s="382" t="s">
        <v>142</v>
      </c>
      <c r="D30" s="382">
        <v>1.2</v>
      </c>
      <c r="E30" s="382">
        <f t="shared" si="4"/>
        <v>14.399999999999999</v>
      </c>
      <c r="F30" s="383">
        <v>1</v>
      </c>
      <c r="G30" s="383">
        <v>1</v>
      </c>
      <c r="H30" s="383">
        <v>1</v>
      </c>
      <c r="I30" s="383">
        <v>1</v>
      </c>
      <c r="J30" s="383">
        <v>1</v>
      </c>
      <c r="K30" s="383">
        <v>1</v>
      </c>
      <c r="L30" s="383">
        <v>1</v>
      </c>
      <c r="M30" s="383">
        <v>1</v>
      </c>
      <c r="N30" s="383">
        <v>1</v>
      </c>
      <c r="O30" s="383">
        <v>1</v>
      </c>
      <c r="P30" s="383">
        <v>1</v>
      </c>
      <c r="Q30" s="383">
        <v>2</v>
      </c>
      <c r="R30" s="382">
        <f t="shared" si="0"/>
        <v>13</v>
      </c>
      <c r="S30" s="382">
        <f t="shared" si="2"/>
        <v>1.0833333333333333</v>
      </c>
    </row>
    <row r="31" spans="1:19" ht="18.75" customHeight="1">
      <c r="A31" s="381">
        <v>28</v>
      </c>
      <c r="B31" s="393" t="s">
        <v>16</v>
      </c>
      <c r="C31" s="382" t="s">
        <v>142</v>
      </c>
      <c r="D31" s="382">
        <v>60</v>
      </c>
      <c r="E31" s="382">
        <f t="shared" si="4"/>
        <v>720</v>
      </c>
      <c r="F31" s="380"/>
      <c r="G31" s="380"/>
      <c r="H31" s="380">
        <v>200</v>
      </c>
      <c r="I31" s="380"/>
      <c r="J31" s="380">
        <v>200</v>
      </c>
      <c r="K31" s="380"/>
      <c r="L31" s="380"/>
      <c r="M31" s="380">
        <v>0</v>
      </c>
      <c r="N31" s="380">
        <v>0</v>
      </c>
      <c r="O31" s="380">
        <v>200</v>
      </c>
      <c r="P31" s="380"/>
      <c r="Q31" s="380"/>
      <c r="R31" s="382">
        <f t="shared" si="0"/>
        <v>600</v>
      </c>
      <c r="S31" s="382">
        <f t="shared" si="2"/>
        <v>50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3.937007874015748E-2" top="0.15748031496062992" bottom="0.15748031496062992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topLeftCell="A37" workbookViewId="0">
      <selection activeCell="A2" sqref="A2:Q2"/>
    </sheetView>
  </sheetViews>
  <sheetFormatPr defaultRowHeight="15"/>
  <cols>
    <col min="1" max="1" width="5.28515625" style="21" customWidth="1"/>
    <col min="2" max="2" width="21" style="21" customWidth="1"/>
    <col min="3" max="4" width="6.7109375" style="21" customWidth="1"/>
    <col min="5" max="5" width="17.7109375" style="21" customWidth="1"/>
    <col min="6" max="17" width="6.7109375" style="21" customWidth="1"/>
    <col min="18" max="16384" width="9.140625" style="21"/>
  </cols>
  <sheetData>
    <row r="1" spans="1:17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>
      <c r="A3" s="36"/>
      <c r="B3" s="36"/>
      <c r="C3" s="36"/>
      <c r="D3" s="36"/>
      <c r="E3" s="36"/>
      <c r="F3" s="36"/>
      <c r="G3" s="36"/>
      <c r="H3" s="91" t="s">
        <v>234</v>
      </c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590" t="s">
        <v>23</v>
      </c>
      <c r="B4" s="79" t="s">
        <v>24</v>
      </c>
      <c r="C4" s="590" t="s">
        <v>133</v>
      </c>
      <c r="D4" s="590"/>
      <c r="E4" s="653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4">
      <c r="A5" s="590"/>
      <c r="B5" s="83" t="s">
        <v>154</v>
      </c>
      <c r="C5" s="81" t="s">
        <v>145</v>
      </c>
      <c r="D5" s="81" t="s">
        <v>232</v>
      </c>
      <c r="E5" s="653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>
      <c r="A6" s="314">
        <v>106</v>
      </c>
      <c r="B6" s="363" t="s">
        <v>318</v>
      </c>
      <c r="C6" s="251">
        <v>50</v>
      </c>
      <c r="D6" s="204">
        <v>50</v>
      </c>
      <c r="E6" s="209" t="s">
        <v>15</v>
      </c>
      <c r="F6" s="315">
        <v>53.5</v>
      </c>
      <c r="G6" s="315">
        <v>50</v>
      </c>
      <c r="H6" s="207">
        <v>0.55000000000000004</v>
      </c>
      <c r="I6" s="207">
        <v>0.1</v>
      </c>
      <c r="J6" s="207">
        <v>1.9</v>
      </c>
      <c r="K6" s="207">
        <v>12</v>
      </c>
      <c r="L6" s="315">
        <v>53.5</v>
      </c>
      <c r="M6" s="205">
        <v>50</v>
      </c>
      <c r="N6" s="207">
        <v>0.6</v>
      </c>
      <c r="O6" s="207">
        <v>0.1</v>
      </c>
      <c r="P6" s="207">
        <v>1.9</v>
      </c>
      <c r="Q6" s="207">
        <v>12</v>
      </c>
    </row>
    <row r="7" spans="1:17">
      <c r="A7" s="524">
        <v>375</v>
      </c>
      <c r="B7" s="617" t="s">
        <v>317</v>
      </c>
      <c r="C7" s="121">
        <v>150</v>
      </c>
      <c r="D7" s="112">
        <v>200</v>
      </c>
      <c r="E7" s="257" t="s">
        <v>274</v>
      </c>
      <c r="F7" s="63">
        <v>66</v>
      </c>
      <c r="G7" s="63">
        <v>48.5</v>
      </c>
      <c r="H7" s="69">
        <v>11.3</v>
      </c>
      <c r="I7" s="69">
        <v>11.1</v>
      </c>
      <c r="J7" s="69">
        <v>29.5</v>
      </c>
      <c r="K7" s="69">
        <v>294.89999999999998</v>
      </c>
      <c r="L7" s="63">
        <v>88</v>
      </c>
      <c r="M7" s="63">
        <v>64.8</v>
      </c>
      <c r="N7" s="69">
        <v>15.1</v>
      </c>
      <c r="O7" s="69">
        <v>14.8</v>
      </c>
      <c r="P7" s="69">
        <v>39.6</v>
      </c>
      <c r="Q7" s="69">
        <v>393.2</v>
      </c>
    </row>
    <row r="8" spans="1:17">
      <c r="A8" s="524"/>
      <c r="B8" s="617"/>
      <c r="C8" s="72"/>
      <c r="D8" s="179"/>
      <c r="E8" s="41" t="s">
        <v>33</v>
      </c>
      <c r="F8" s="406">
        <v>6</v>
      </c>
      <c r="G8" s="406">
        <v>6</v>
      </c>
      <c r="H8" s="70"/>
      <c r="I8" s="70"/>
      <c r="J8" s="70"/>
      <c r="K8" s="70"/>
      <c r="L8" s="406">
        <v>8</v>
      </c>
      <c r="M8" s="406">
        <v>8</v>
      </c>
      <c r="N8" s="70"/>
      <c r="O8" s="70"/>
      <c r="P8" s="70"/>
      <c r="Q8" s="70"/>
    </row>
    <row r="9" spans="1:17">
      <c r="A9" s="524"/>
      <c r="B9" s="617"/>
      <c r="C9" s="72"/>
      <c r="D9" s="179"/>
      <c r="E9" s="41" t="s">
        <v>38</v>
      </c>
      <c r="F9" s="63">
        <v>7.2</v>
      </c>
      <c r="G9" s="406">
        <v>6</v>
      </c>
      <c r="H9" s="70"/>
      <c r="I9" s="70"/>
      <c r="J9" s="70"/>
      <c r="K9" s="70"/>
      <c r="L9" s="63">
        <v>9.6</v>
      </c>
      <c r="M9" s="406">
        <v>8</v>
      </c>
      <c r="N9" s="70"/>
      <c r="O9" s="70"/>
      <c r="P9" s="70"/>
      <c r="Q9" s="70"/>
    </row>
    <row r="10" spans="1:17">
      <c r="A10" s="524"/>
      <c r="B10" s="617"/>
      <c r="C10" s="72"/>
      <c r="D10" s="179"/>
      <c r="E10" s="41" t="s">
        <v>39</v>
      </c>
      <c r="F10" s="63">
        <v>18.600000000000001</v>
      </c>
      <c r="G10" s="406">
        <v>15</v>
      </c>
      <c r="H10" s="70"/>
      <c r="I10" s="70"/>
      <c r="J10" s="70"/>
      <c r="K10" s="70"/>
      <c r="L10" s="63">
        <v>24.8</v>
      </c>
      <c r="M10" s="406">
        <v>20</v>
      </c>
      <c r="N10" s="70"/>
      <c r="O10" s="70"/>
      <c r="P10" s="70"/>
      <c r="Q10" s="70"/>
    </row>
    <row r="11" spans="1:17">
      <c r="A11" s="524"/>
      <c r="B11" s="617"/>
      <c r="C11" s="72"/>
      <c r="D11" s="179"/>
      <c r="E11" s="41" t="s">
        <v>44</v>
      </c>
      <c r="F11" s="406">
        <v>41</v>
      </c>
      <c r="G11" s="406">
        <v>41</v>
      </c>
      <c r="H11" s="70"/>
      <c r="I11" s="70"/>
      <c r="J11" s="70"/>
      <c r="K11" s="70"/>
      <c r="L11" s="406">
        <v>54</v>
      </c>
      <c r="M11" s="406">
        <v>54</v>
      </c>
      <c r="N11" s="70"/>
      <c r="O11" s="70"/>
      <c r="P11" s="70"/>
      <c r="Q11" s="70"/>
    </row>
    <row r="12" spans="1:17" ht="15" customHeight="1">
      <c r="A12" s="615">
        <v>501</v>
      </c>
      <c r="B12" s="632" t="s">
        <v>217</v>
      </c>
      <c r="C12" s="120">
        <v>200</v>
      </c>
      <c r="D12" s="120">
        <v>200</v>
      </c>
      <c r="E12" s="102" t="s">
        <v>100</v>
      </c>
      <c r="F12" s="302">
        <v>5</v>
      </c>
      <c r="G12" s="108">
        <v>5</v>
      </c>
      <c r="H12" s="109">
        <v>3.2</v>
      </c>
      <c r="I12" s="109">
        <v>2.7</v>
      </c>
      <c r="J12" s="109">
        <v>15.9</v>
      </c>
      <c r="K12" s="109">
        <v>79</v>
      </c>
      <c r="L12" s="302">
        <v>5</v>
      </c>
      <c r="M12" s="302">
        <v>5</v>
      </c>
      <c r="N12" s="109">
        <v>3.2</v>
      </c>
      <c r="O12" s="109">
        <v>2.7</v>
      </c>
      <c r="P12" s="109">
        <v>15.9</v>
      </c>
      <c r="Q12" s="109">
        <v>79</v>
      </c>
    </row>
    <row r="13" spans="1:17">
      <c r="A13" s="615"/>
      <c r="B13" s="632"/>
      <c r="C13" s="187"/>
      <c r="D13" s="101"/>
      <c r="E13" s="102" t="s">
        <v>35</v>
      </c>
      <c r="F13" s="302">
        <v>10</v>
      </c>
      <c r="G13" s="302">
        <v>10</v>
      </c>
      <c r="H13" s="102"/>
      <c r="I13" s="102"/>
      <c r="J13" s="102"/>
      <c r="K13" s="102"/>
      <c r="L13" s="302">
        <v>10</v>
      </c>
      <c r="M13" s="302">
        <v>10</v>
      </c>
      <c r="N13" s="109"/>
      <c r="O13" s="109"/>
      <c r="P13" s="109"/>
      <c r="Q13" s="109"/>
    </row>
    <row r="14" spans="1:17">
      <c r="A14" s="615"/>
      <c r="B14" s="632"/>
      <c r="C14" s="187"/>
      <c r="D14" s="101"/>
      <c r="E14" s="102" t="s">
        <v>55</v>
      </c>
      <c r="F14" s="302">
        <v>100</v>
      </c>
      <c r="G14" s="302">
        <v>100</v>
      </c>
      <c r="H14" s="102"/>
      <c r="I14" s="102"/>
      <c r="J14" s="102"/>
      <c r="K14" s="102"/>
      <c r="L14" s="302">
        <v>100</v>
      </c>
      <c r="M14" s="302">
        <v>100</v>
      </c>
      <c r="N14" s="109"/>
      <c r="O14" s="109"/>
      <c r="P14" s="109"/>
      <c r="Q14" s="109"/>
    </row>
    <row r="15" spans="1:17">
      <c r="A15" s="178">
        <v>111</v>
      </c>
      <c r="B15" s="212" t="s">
        <v>341</v>
      </c>
      <c r="C15" s="121">
        <v>40</v>
      </c>
      <c r="D15" s="112">
        <v>60</v>
      </c>
      <c r="E15" s="41" t="s">
        <v>342</v>
      </c>
      <c r="F15" s="165">
        <v>40</v>
      </c>
      <c r="G15" s="165">
        <v>40</v>
      </c>
      <c r="H15" s="69">
        <v>3</v>
      </c>
      <c r="I15" s="69">
        <v>1.1599999999999999</v>
      </c>
      <c r="J15" s="69">
        <v>20.5</v>
      </c>
      <c r="K15" s="69">
        <v>104.8</v>
      </c>
      <c r="L15" s="165">
        <v>60</v>
      </c>
      <c r="M15" s="165">
        <v>60</v>
      </c>
      <c r="N15" s="69">
        <v>4.5</v>
      </c>
      <c r="O15" s="69">
        <v>1.8</v>
      </c>
      <c r="P15" s="69">
        <v>30.7</v>
      </c>
      <c r="Q15" s="69">
        <v>118</v>
      </c>
    </row>
    <row r="16" spans="1:17">
      <c r="A16" s="178">
        <v>112</v>
      </c>
      <c r="B16" s="212" t="s">
        <v>152</v>
      </c>
      <c r="C16" s="122">
        <v>140</v>
      </c>
      <c r="D16" s="112">
        <v>140</v>
      </c>
      <c r="E16" s="41" t="s">
        <v>62</v>
      </c>
      <c r="F16" s="165">
        <v>140</v>
      </c>
      <c r="G16" s="165">
        <v>140</v>
      </c>
      <c r="H16" s="69">
        <v>0.5</v>
      </c>
      <c r="I16" s="69">
        <v>0.5</v>
      </c>
      <c r="J16" s="69">
        <v>13.7</v>
      </c>
      <c r="K16" s="69">
        <v>66.2</v>
      </c>
      <c r="L16" s="165">
        <v>140</v>
      </c>
      <c r="M16" s="165">
        <v>140</v>
      </c>
      <c r="N16" s="69">
        <v>0.5</v>
      </c>
      <c r="O16" s="69">
        <v>0.5</v>
      </c>
      <c r="P16" s="69">
        <v>13.7</v>
      </c>
      <c r="Q16" s="69">
        <v>66.2</v>
      </c>
    </row>
    <row r="17" spans="1:17">
      <c r="A17" s="652"/>
      <c r="B17" s="168" t="s">
        <v>180</v>
      </c>
      <c r="C17" s="101"/>
      <c r="D17" s="101"/>
      <c r="E17" s="282"/>
      <c r="F17" s="248"/>
      <c r="G17" s="248"/>
      <c r="H17" s="283">
        <f>SUM(H6:H16)</f>
        <v>18.55</v>
      </c>
      <c r="I17" s="283">
        <f t="shared" ref="I17:Q17" si="0">SUM(I6:I16)</f>
        <v>15.559999999999999</v>
      </c>
      <c r="J17" s="283">
        <f t="shared" si="0"/>
        <v>81.5</v>
      </c>
      <c r="K17" s="283">
        <f t="shared" si="0"/>
        <v>556.9</v>
      </c>
      <c r="L17" s="283"/>
      <c r="M17" s="283"/>
      <c r="N17" s="283">
        <f t="shared" si="0"/>
        <v>23.9</v>
      </c>
      <c r="O17" s="283">
        <f t="shared" si="0"/>
        <v>19.900000000000002</v>
      </c>
      <c r="P17" s="283">
        <f t="shared" si="0"/>
        <v>101.8</v>
      </c>
      <c r="Q17" s="283">
        <f t="shared" si="0"/>
        <v>668.40000000000009</v>
      </c>
    </row>
    <row r="18" spans="1:17">
      <c r="A18" s="652"/>
      <c r="B18" s="654" t="s">
        <v>153</v>
      </c>
      <c r="C18" s="655"/>
      <c r="D18" s="655"/>
      <c r="E18" s="656"/>
      <c r="F18" s="248"/>
      <c r="G18" s="248"/>
      <c r="H18" s="248"/>
      <c r="I18" s="248"/>
      <c r="J18" s="248"/>
      <c r="K18" s="248"/>
      <c r="L18" s="248"/>
      <c r="M18" s="271"/>
      <c r="N18" s="271"/>
      <c r="O18" s="271"/>
      <c r="P18" s="271"/>
      <c r="Q18" s="271"/>
    </row>
    <row r="19" spans="1:17">
      <c r="A19" s="666">
        <v>53</v>
      </c>
      <c r="B19" s="632" t="s">
        <v>241</v>
      </c>
      <c r="C19" s="120">
        <v>60</v>
      </c>
      <c r="D19" s="120">
        <v>100</v>
      </c>
      <c r="E19" s="301" t="s">
        <v>74</v>
      </c>
      <c r="F19" s="245">
        <v>55.8</v>
      </c>
      <c r="G19" s="245">
        <v>44.4</v>
      </c>
      <c r="H19" s="246">
        <v>0.7</v>
      </c>
      <c r="I19" s="246">
        <v>6.2</v>
      </c>
      <c r="J19" s="246">
        <v>3.9</v>
      </c>
      <c r="K19" s="246">
        <v>74.400000000000006</v>
      </c>
      <c r="L19" s="397">
        <v>93</v>
      </c>
      <c r="M19" s="397">
        <v>74</v>
      </c>
      <c r="N19" s="246">
        <v>1.2</v>
      </c>
      <c r="O19" s="246">
        <v>10.4</v>
      </c>
      <c r="P19" s="246">
        <v>6.5</v>
      </c>
      <c r="Q19" s="246">
        <v>124</v>
      </c>
    </row>
    <row r="20" spans="1:17">
      <c r="A20" s="667"/>
      <c r="B20" s="632"/>
      <c r="C20" s="101"/>
      <c r="D20" s="187"/>
      <c r="E20" s="301" t="s">
        <v>362</v>
      </c>
      <c r="F20" s="397">
        <v>15</v>
      </c>
      <c r="G20" s="397">
        <v>21</v>
      </c>
      <c r="H20" s="248"/>
      <c r="I20" s="248"/>
      <c r="J20" s="248"/>
      <c r="K20" s="248"/>
      <c r="L20" s="397">
        <v>25</v>
      </c>
      <c r="M20" s="397">
        <v>20</v>
      </c>
      <c r="N20" s="246"/>
      <c r="O20" s="246"/>
      <c r="P20" s="246"/>
      <c r="Q20" s="246"/>
    </row>
    <row r="21" spans="1:17" ht="15.75" customHeight="1">
      <c r="A21" s="668"/>
      <c r="B21" s="632"/>
      <c r="C21" s="101"/>
      <c r="D21" s="187"/>
      <c r="E21" s="301" t="s">
        <v>41</v>
      </c>
      <c r="F21" s="397">
        <v>6</v>
      </c>
      <c r="G21" s="397">
        <v>6</v>
      </c>
      <c r="H21" s="248"/>
      <c r="I21" s="248"/>
      <c r="J21" s="248"/>
      <c r="K21" s="248"/>
      <c r="L21" s="397">
        <v>10</v>
      </c>
      <c r="M21" s="397">
        <v>10</v>
      </c>
      <c r="N21" s="246"/>
      <c r="O21" s="246"/>
      <c r="P21" s="246"/>
      <c r="Q21" s="246"/>
    </row>
    <row r="22" spans="1:17" ht="23.25" customHeight="1">
      <c r="A22" s="660" t="s">
        <v>280</v>
      </c>
      <c r="B22" s="663" t="s">
        <v>247</v>
      </c>
      <c r="C22" s="187" t="s">
        <v>249</v>
      </c>
      <c r="D22" s="300" t="s">
        <v>383</v>
      </c>
      <c r="E22" s="244" t="s">
        <v>37</v>
      </c>
      <c r="F22" s="397">
        <v>80</v>
      </c>
      <c r="G22" s="397">
        <v>60</v>
      </c>
      <c r="H22" s="246">
        <v>5.6</v>
      </c>
      <c r="I22" s="246">
        <v>4.7</v>
      </c>
      <c r="J22" s="246">
        <v>15.1</v>
      </c>
      <c r="K22" s="246">
        <v>134.80000000000001</v>
      </c>
      <c r="L22" s="397">
        <v>100</v>
      </c>
      <c r="M22" s="397">
        <v>75</v>
      </c>
      <c r="N22" s="246">
        <v>8.5</v>
      </c>
      <c r="O22" s="246">
        <v>6.9</v>
      </c>
      <c r="P22" s="246">
        <v>19</v>
      </c>
      <c r="Q22" s="246">
        <v>181</v>
      </c>
    </row>
    <row r="23" spans="1:17">
      <c r="A23" s="661"/>
      <c r="B23" s="664"/>
      <c r="C23" s="187"/>
      <c r="D23" s="300"/>
      <c r="E23" s="244" t="s">
        <v>39</v>
      </c>
      <c r="F23" s="397">
        <v>10</v>
      </c>
      <c r="G23" s="397">
        <v>8</v>
      </c>
      <c r="H23" s="248"/>
      <c r="I23" s="248"/>
      <c r="J23" s="248"/>
      <c r="K23" s="248"/>
      <c r="L23" s="397">
        <v>12.5</v>
      </c>
      <c r="M23" s="397">
        <v>10</v>
      </c>
      <c r="N23" s="246"/>
      <c r="O23" s="246"/>
      <c r="P23" s="246"/>
      <c r="Q23" s="246"/>
    </row>
    <row r="24" spans="1:17">
      <c r="A24" s="661"/>
      <c r="B24" s="664"/>
      <c r="C24" s="187"/>
      <c r="D24" s="300"/>
      <c r="E24" s="244" t="s">
        <v>38</v>
      </c>
      <c r="F24" s="245">
        <v>9.6</v>
      </c>
      <c r="G24" s="245">
        <v>8</v>
      </c>
      <c r="H24" s="248"/>
      <c r="I24" s="248"/>
      <c r="J24" s="248"/>
      <c r="K24" s="248"/>
      <c r="L24" s="397">
        <v>12</v>
      </c>
      <c r="M24" s="397">
        <v>10</v>
      </c>
      <c r="N24" s="246"/>
      <c r="O24" s="246"/>
      <c r="P24" s="246"/>
      <c r="Q24" s="246"/>
    </row>
    <row r="25" spans="1:17" ht="15.75" customHeight="1">
      <c r="A25" s="661"/>
      <c r="B25" s="664"/>
      <c r="C25" s="187"/>
      <c r="D25" s="300"/>
      <c r="E25" s="244" t="s">
        <v>352</v>
      </c>
      <c r="F25" s="397">
        <v>2</v>
      </c>
      <c r="G25" s="397">
        <v>2</v>
      </c>
      <c r="H25" s="248"/>
      <c r="I25" s="248"/>
      <c r="J25" s="248"/>
      <c r="K25" s="248"/>
      <c r="L25" s="245">
        <v>2.5</v>
      </c>
      <c r="M25" s="245">
        <v>2.5</v>
      </c>
      <c r="N25" s="246"/>
      <c r="O25" s="246"/>
      <c r="P25" s="246"/>
      <c r="Q25" s="246"/>
    </row>
    <row r="26" spans="1:17" ht="15.75" customHeight="1">
      <c r="A26" s="661"/>
      <c r="B26" s="664"/>
      <c r="C26" s="187"/>
      <c r="D26" s="300"/>
      <c r="E26" s="244" t="s">
        <v>143</v>
      </c>
      <c r="F26" s="397">
        <v>1</v>
      </c>
      <c r="G26" s="397">
        <v>1</v>
      </c>
      <c r="H26" s="248"/>
      <c r="I26" s="248"/>
      <c r="J26" s="248"/>
      <c r="K26" s="248"/>
      <c r="L26" s="245">
        <v>1</v>
      </c>
      <c r="M26" s="245">
        <v>1</v>
      </c>
      <c r="N26" s="246"/>
      <c r="O26" s="246"/>
      <c r="P26" s="246"/>
      <c r="Q26" s="246"/>
    </row>
    <row r="27" spans="1:17">
      <c r="A27" s="661"/>
      <c r="B27" s="664"/>
      <c r="C27" s="187"/>
      <c r="D27" s="300"/>
      <c r="E27" s="50" t="s">
        <v>210</v>
      </c>
      <c r="F27" s="398">
        <v>24</v>
      </c>
      <c r="G27" s="398">
        <v>15</v>
      </c>
      <c r="H27" s="115"/>
      <c r="I27" s="115"/>
      <c r="J27" s="115"/>
      <c r="K27" s="115"/>
      <c r="L27" s="398">
        <v>40</v>
      </c>
      <c r="M27" s="398">
        <v>25</v>
      </c>
      <c r="N27" s="71"/>
      <c r="O27" s="71"/>
      <c r="P27" s="71"/>
      <c r="Q27" s="71"/>
    </row>
    <row r="28" spans="1:17">
      <c r="A28" s="661"/>
      <c r="B28" s="664"/>
      <c r="C28" s="187"/>
      <c r="D28" s="300"/>
      <c r="E28" s="333" t="s">
        <v>248</v>
      </c>
      <c r="F28" s="334"/>
      <c r="G28" s="335">
        <v>20</v>
      </c>
      <c r="H28" s="71">
        <v>1.2</v>
      </c>
      <c r="I28" s="71">
        <v>1.1000000000000001</v>
      </c>
      <c r="J28" s="71">
        <v>4.7</v>
      </c>
      <c r="K28" s="71">
        <v>33.799999999999997</v>
      </c>
      <c r="L28" s="336"/>
      <c r="M28" s="336">
        <v>30</v>
      </c>
      <c r="N28" s="71">
        <v>1.2</v>
      </c>
      <c r="O28" s="71">
        <v>1.1000000000000001</v>
      </c>
      <c r="P28" s="71">
        <v>4.7</v>
      </c>
      <c r="Q28" s="71">
        <v>33.799999999999997</v>
      </c>
    </row>
    <row r="29" spans="1:17">
      <c r="A29" s="661"/>
      <c r="B29" s="664"/>
      <c r="C29" s="187"/>
      <c r="D29" s="300"/>
      <c r="E29" s="50" t="s">
        <v>250</v>
      </c>
      <c r="F29" s="398">
        <v>15</v>
      </c>
      <c r="G29" s="398">
        <v>15</v>
      </c>
      <c r="H29" s="115"/>
      <c r="I29" s="115"/>
      <c r="J29" s="115"/>
      <c r="K29" s="115"/>
      <c r="L29" s="397">
        <v>23</v>
      </c>
      <c r="M29" s="397">
        <v>23</v>
      </c>
      <c r="N29" s="115"/>
      <c r="O29" s="115"/>
      <c r="P29" s="115"/>
      <c r="Q29" s="115"/>
    </row>
    <row r="30" spans="1:17">
      <c r="A30" s="661"/>
      <c r="B30" s="664"/>
      <c r="C30" s="187"/>
      <c r="D30" s="300"/>
      <c r="E30" s="50" t="s">
        <v>61</v>
      </c>
      <c r="F30" s="65">
        <v>6.2</v>
      </c>
      <c r="G30" s="65">
        <v>6.2</v>
      </c>
      <c r="H30" s="115"/>
      <c r="I30" s="115"/>
      <c r="J30" s="115"/>
      <c r="K30" s="115"/>
      <c r="L30" s="245">
        <v>9.3000000000000007</v>
      </c>
      <c r="M30" s="245">
        <v>9.3000000000000007</v>
      </c>
      <c r="N30" s="115"/>
      <c r="O30" s="115"/>
      <c r="P30" s="115"/>
      <c r="Q30" s="115"/>
    </row>
    <row r="31" spans="1:17">
      <c r="A31" s="661"/>
      <c r="B31" s="664"/>
      <c r="C31" s="187"/>
      <c r="D31" s="300"/>
      <c r="E31" s="50" t="s">
        <v>33</v>
      </c>
      <c r="F31" s="65">
        <v>0.6</v>
      </c>
      <c r="G31" s="65">
        <v>0.6</v>
      </c>
      <c r="H31" s="115"/>
      <c r="I31" s="115"/>
      <c r="J31" s="115"/>
      <c r="K31" s="115"/>
      <c r="L31" s="65">
        <v>0.9</v>
      </c>
      <c r="M31" s="65">
        <v>0.9</v>
      </c>
      <c r="N31" s="115"/>
      <c r="O31" s="115"/>
      <c r="P31" s="115"/>
      <c r="Q31" s="115"/>
    </row>
    <row r="32" spans="1:17">
      <c r="A32" s="662"/>
      <c r="B32" s="665"/>
      <c r="C32" s="187"/>
      <c r="D32" s="300"/>
      <c r="E32" s="50" t="s">
        <v>251</v>
      </c>
      <c r="F32" s="65">
        <v>2.1</v>
      </c>
      <c r="G32" s="65">
        <v>1.8</v>
      </c>
      <c r="H32" s="115"/>
      <c r="I32" s="115"/>
      <c r="J32" s="115"/>
      <c r="K32" s="115"/>
      <c r="L32" s="65">
        <v>3.2</v>
      </c>
      <c r="M32" s="65">
        <v>2.7</v>
      </c>
      <c r="N32" s="115"/>
      <c r="O32" s="115"/>
      <c r="P32" s="115"/>
      <c r="Q32" s="115"/>
    </row>
    <row r="33" spans="1:17" ht="15" customHeight="1">
      <c r="A33" s="669" t="s">
        <v>244</v>
      </c>
      <c r="B33" s="657" t="s">
        <v>245</v>
      </c>
      <c r="C33" s="337">
        <v>240</v>
      </c>
      <c r="D33" s="337">
        <v>300</v>
      </c>
      <c r="E33" s="338" t="s">
        <v>68</v>
      </c>
      <c r="F33" s="407">
        <v>94</v>
      </c>
      <c r="G33" s="407">
        <v>85</v>
      </c>
      <c r="H33" s="340">
        <v>16.899999999999999</v>
      </c>
      <c r="I33" s="340">
        <v>12.1</v>
      </c>
      <c r="J33" s="340">
        <v>28</v>
      </c>
      <c r="K33" s="340">
        <v>303.5</v>
      </c>
      <c r="L33" s="407">
        <v>117</v>
      </c>
      <c r="M33" s="407">
        <v>106</v>
      </c>
      <c r="N33" s="340">
        <v>21.1</v>
      </c>
      <c r="O33" s="340">
        <v>151.1</v>
      </c>
      <c r="P33" s="340">
        <v>35</v>
      </c>
      <c r="Q33" s="340">
        <v>354.3</v>
      </c>
    </row>
    <row r="34" spans="1:17">
      <c r="A34" s="670"/>
      <c r="B34" s="658"/>
      <c r="C34" s="341"/>
      <c r="D34" s="341"/>
      <c r="E34" s="338" t="s">
        <v>37</v>
      </c>
      <c r="F34" s="407">
        <v>161</v>
      </c>
      <c r="G34" s="407">
        <v>117</v>
      </c>
      <c r="H34" s="342"/>
      <c r="I34" s="342"/>
      <c r="J34" s="342"/>
      <c r="K34" s="342"/>
      <c r="L34" s="407">
        <v>201</v>
      </c>
      <c r="M34" s="407">
        <v>146</v>
      </c>
      <c r="N34" s="340"/>
      <c r="O34" s="340"/>
      <c r="P34" s="340"/>
      <c r="Q34" s="340"/>
    </row>
    <row r="35" spans="1:17">
      <c r="A35" s="670"/>
      <c r="B35" s="658"/>
      <c r="C35" s="341"/>
      <c r="D35" s="341"/>
      <c r="E35" s="338" t="s">
        <v>33</v>
      </c>
      <c r="F35" s="339">
        <v>6.5</v>
      </c>
      <c r="G35" s="339">
        <v>6.5</v>
      </c>
      <c r="H35" s="342"/>
      <c r="I35" s="342"/>
      <c r="J35" s="342"/>
      <c r="K35" s="342"/>
      <c r="L35" s="407">
        <v>7</v>
      </c>
      <c r="M35" s="407">
        <v>7</v>
      </c>
      <c r="N35" s="340"/>
      <c r="O35" s="340"/>
      <c r="P35" s="340"/>
      <c r="Q35" s="340"/>
    </row>
    <row r="36" spans="1:17">
      <c r="A36" s="670"/>
      <c r="B36" s="658"/>
      <c r="C36" s="341"/>
      <c r="D36" s="341"/>
      <c r="E36" s="338" t="s">
        <v>101</v>
      </c>
      <c r="F36" s="407">
        <v>3</v>
      </c>
      <c r="G36" s="407">
        <v>3</v>
      </c>
      <c r="H36" s="342"/>
      <c r="I36" s="342"/>
      <c r="J36" s="342"/>
      <c r="K36" s="342"/>
      <c r="L36" s="339">
        <v>3.7</v>
      </c>
      <c r="M36" s="339">
        <v>3.7</v>
      </c>
      <c r="N36" s="340"/>
      <c r="O36" s="340"/>
      <c r="P36" s="340"/>
      <c r="Q36" s="340"/>
    </row>
    <row r="37" spans="1:17">
      <c r="A37" s="670"/>
      <c r="B37" s="658"/>
      <c r="C37" s="341"/>
      <c r="D37" s="341"/>
      <c r="E37" s="343" t="s">
        <v>243</v>
      </c>
      <c r="F37" s="344"/>
      <c r="G37" s="345">
        <v>80</v>
      </c>
      <c r="H37" s="340"/>
      <c r="I37" s="340"/>
      <c r="J37" s="340"/>
      <c r="K37" s="340"/>
      <c r="L37" s="346"/>
      <c r="M37" s="345">
        <v>100</v>
      </c>
      <c r="N37" s="340"/>
      <c r="O37" s="340"/>
      <c r="P37" s="340"/>
      <c r="Q37" s="340"/>
    </row>
    <row r="38" spans="1:17">
      <c r="A38" s="670"/>
      <c r="B38" s="658"/>
      <c r="C38" s="341"/>
      <c r="D38" s="337"/>
      <c r="E38" s="338" t="s">
        <v>61</v>
      </c>
      <c r="F38" s="407">
        <v>4</v>
      </c>
      <c r="G38" s="407">
        <v>4</v>
      </c>
      <c r="H38" s="342"/>
      <c r="I38" s="342"/>
      <c r="J38" s="342"/>
      <c r="K38" s="342"/>
      <c r="L38" s="407">
        <v>5</v>
      </c>
      <c r="M38" s="407">
        <v>5</v>
      </c>
      <c r="N38" s="340"/>
      <c r="O38" s="340"/>
      <c r="P38" s="340"/>
      <c r="Q38" s="340"/>
    </row>
    <row r="39" spans="1:17">
      <c r="A39" s="670"/>
      <c r="B39" s="658"/>
      <c r="C39" s="341"/>
      <c r="D39" s="347"/>
      <c r="E39" s="338" t="s">
        <v>33</v>
      </c>
      <c r="F39" s="407">
        <v>4</v>
      </c>
      <c r="G39" s="407">
        <v>4</v>
      </c>
      <c r="H39" s="342"/>
      <c r="I39" s="342"/>
      <c r="J39" s="342"/>
      <c r="K39" s="342"/>
      <c r="L39" s="407">
        <v>5</v>
      </c>
      <c r="M39" s="407">
        <v>5</v>
      </c>
      <c r="N39" s="340"/>
      <c r="O39" s="340"/>
      <c r="P39" s="340"/>
      <c r="Q39" s="340"/>
    </row>
    <row r="40" spans="1:17">
      <c r="A40" s="671"/>
      <c r="B40" s="659"/>
      <c r="C40" s="341"/>
      <c r="D40" s="347"/>
      <c r="E40" s="338" t="s">
        <v>246</v>
      </c>
      <c r="F40" s="407"/>
      <c r="G40" s="407">
        <v>88</v>
      </c>
      <c r="H40" s="342"/>
      <c r="I40" s="342"/>
      <c r="J40" s="342"/>
      <c r="K40" s="342"/>
      <c r="L40" s="407"/>
      <c r="M40" s="407">
        <v>110</v>
      </c>
      <c r="N40" s="340"/>
      <c r="O40" s="340"/>
      <c r="P40" s="340"/>
      <c r="Q40" s="340"/>
    </row>
    <row r="41" spans="1:17" ht="15" customHeight="1">
      <c r="A41" s="186">
        <v>518</v>
      </c>
      <c r="B41" s="299" t="s">
        <v>167</v>
      </c>
      <c r="C41" s="300">
        <v>200</v>
      </c>
      <c r="D41" s="300">
        <v>200</v>
      </c>
      <c r="E41" s="301" t="s">
        <v>72</v>
      </c>
      <c r="F41" s="397">
        <v>200</v>
      </c>
      <c r="G41" s="397">
        <v>200</v>
      </c>
      <c r="H41" s="246">
        <v>1</v>
      </c>
      <c r="I41" s="246">
        <v>0</v>
      </c>
      <c r="J41" s="246">
        <v>0</v>
      </c>
      <c r="K41" s="246">
        <v>110</v>
      </c>
      <c r="L41" s="397">
        <v>200</v>
      </c>
      <c r="M41" s="397">
        <v>200</v>
      </c>
      <c r="N41" s="246">
        <v>0</v>
      </c>
      <c r="O41" s="246">
        <v>0</v>
      </c>
      <c r="P41" s="246">
        <v>0.2</v>
      </c>
      <c r="Q41" s="246">
        <v>110</v>
      </c>
    </row>
    <row r="42" spans="1:17">
      <c r="A42" s="180">
        <v>108</v>
      </c>
      <c r="B42" s="191" t="s">
        <v>170</v>
      </c>
      <c r="C42" s="73">
        <v>50</v>
      </c>
      <c r="D42" s="73">
        <v>60</v>
      </c>
      <c r="E42" s="33" t="s">
        <v>13</v>
      </c>
      <c r="F42" s="398">
        <v>50</v>
      </c>
      <c r="G42" s="398">
        <v>50</v>
      </c>
      <c r="H42" s="71">
        <v>3.8</v>
      </c>
      <c r="I42" s="71">
        <v>0.4</v>
      </c>
      <c r="J42" s="71">
        <v>24.6</v>
      </c>
      <c r="K42" s="71">
        <v>117.5</v>
      </c>
      <c r="L42" s="398">
        <v>60</v>
      </c>
      <c r="M42" s="398">
        <v>60</v>
      </c>
      <c r="N42" s="115">
        <v>4.5999999999999996</v>
      </c>
      <c r="O42" s="115">
        <v>0.5</v>
      </c>
      <c r="P42" s="115">
        <v>29.5</v>
      </c>
      <c r="Q42" s="71">
        <v>141</v>
      </c>
    </row>
    <row r="43" spans="1:17">
      <c r="A43" s="180">
        <v>109</v>
      </c>
      <c r="B43" s="191" t="s">
        <v>177</v>
      </c>
      <c r="C43" s="73">
        <v>50</v>
      </c>
      <c r="D43" s="73">
        <v>70</v>
      </c>
      <c r="E43" s="33" t="s">
        <v>17</v>
      </c>
      <c r="F43" s="398">
        <v>50</v>
      </c>
      <c r="G43" s="398">
        <v>50</v>
      </c>
      <c r="H43" s="71">
        <v>3.3</v>
      </c>
      <c r="I43" s="71">
        <v>0.6</v>
      </c>
      <c r="J43" s="71">
        <v>16.7</v>
      </c>
      <c r="K43" s="71">
        <v>87</v>
      </c>
      <c r="L43" s="398">
        <v>75</v>
      </c>
      <c r="M43" s="398">
        <v>75</v>
      </c>
      <c r="N43" s="115">
        <v>4.9000000000000004</v>
      </c>
      <c r="O43" s="115">
        <v>0.85</v>
      </c>
      <c r="P43" s="115">
        <v>25</v>
      </c>
      <c r="Q43" s="71">
        <v>130.69999999999999</v>
      </c>
    </row>
    <row r="44" spans="1:17">
      <c r="A44" s="652"/>
      <c r="B44" s="348" t="s">
        <v>204</v>
      </c>
      <c r="C44" s="311"/>
      <c r="D44" s="311"/>
      <c r="E44" s="301"/>
      <c r="F44" s="248"/>
      <c r="G44" s="248"/>
      <c r="H44" s="283">
        <f>SUM(H19:H43)</f>
        <v>32.5</v>
      </c>
      <c r="I44" s="283">
        <f>SUM(I19:I43)</f>
        <v>25.1</v>
      </c>
      <c r="J44" s="283">
        <f>SUM(J19:J43)</f>
        <v>93.000000000000014</v>
      </c>
      <c r="K44" s="283">
        <f>SUM(K19:K43)</f>
        <v>861</v>
      </c>
      <c r="L44" s="248"/>
      <c r="M44" s="248"/>
      <c r="N44" s="283">
        <f>N43+N42+N41+N37+N33+N28+N27+N19</f>
        <v>33</v>
      </c>
      <c r="O44" s="283">
        <f t="shared" ref="O44:Q44" si="1">O43+O42+O41+O37+O33+O28+O27+O19</f>
        <v>163.95</v>
      </c>
      <c r="P44" s="283">
        <f t="shared" si="1"/>
        <v>100.9</v>
      </c>
      <c r="Q44" s="283">
        <f t="shared" si="1"/>
        <v>893.8</v>
      </c>
    </row>
    <row r="45" spans="1:17">
      <c r="A45" s="652"/>
      <c r="B45" s="348" t="s">
        <v>181</v>
      </c>
      <c r="C45" s="311"/>
      <c r="D45" s="311"/>
      <c r="E45" s="282"/>
      <c r="F45" s="248"/>
      <c r="G45" s="248"/>
      <c r="H45" s="283">
        <f>H44+H17</f>
        <v>51.05</v>
      </c>
      <c r="I45" s="283">
        <f>I44+I17</f>
        <v>40.659999999999997</v>
      </c>
      <c r="J45" s="283">
        <f>J44+J17</f>
        <v>174.5</v>
      </c>
      <c r="K45" s="283">
        <f>K44+K17</f>
        <v>1417.9</v>
      </c>
      <c r="L45" s="248"/>
      <c r="M45" s="248"/>
      <c r="N45" s="283">
        <f>N44+N17</f>
        <v>56.9</v>
      </c>
      <c r="O45" s="283">
        <f>O44+O17</f>
        <v>183.85</v>
      </c>
      <c r="P45" s="283">
        <f>P44+P17</f>
        <v>202.7</v>
      </c>
      <c r="Q45" s="283">
        <f>Q44+Q17</f>
        <v>1562.2</v>
      </c>
    </row>
    <row r="46" spans="1:17">
      <c r="A46" s="271"/>
      <c r="B46" s="649" t="s">
        <v>159</v>
      </c>
      <c r="C46" s="650"/>
      <c r="D46" s="650"/>
      <c r="E46" s="651"/>
      <c r="F46" s="248"/>
      <c r="G46" s="248"/>
      <c r="H46" s="248"/>
      <c r="I46" s="248"/>
      <c r="J46" s="248"/>
      <c r="K46" s="248"/>
      <c r="L46" s="248"/>
      <c r="M46" s="271"/>
      <c r="N46" s="271"/>
      <c r="O46" s="271"/>
      <c r="P46" s="271"/>
      <c r="Q46" s="271"/>
    </row>
    <row r="47" spans="1:17" ht="15" customHeight="1">
      <c r="A47" s="524">
        <v>7</v>
      </c>
      <c r="B47" s="525" t="s">
        <v>191</v>
      </c>
      <c r="C47" s="61">
        <v>100</v>
      </c>
      <c r="D47" s="61"/>
      <c r="E47" s="34" t="s">
        <v>86</v>
      </c>
      <c r="F47" s="398">
        <v>110</v>
      </c>
      <c r="G47" s="398">
        <v>88</v>
      </c>
      <c r="H47" s="248"/>
      <c r="I47" s="248"/>
      <c r="J47" s="248"/>
      <c r="K47" s="248"/>
      <c r="L47" s="271"/>
      <c r="M47" s="271"/>
      <c r="N47" s="271"/>
      <c r="O47" s="271"/>
      <c r="P47" s="271"/>
      <c r="Q47" s="271"/>
    </row>
    <row r="48" spans="1:17" ht="15" customHeight="1">
      <c r="A48" s="524"/>
      <c r="B48" s="525"/>
      <c r="C48" s="61"/>
      <c r="D48" s="61"/>
      <c r="E48" s="34" t="s">
        <v>41</v>
      </c>
      <c r="F48" s="398">
        <v>10</v>
      </c>
      <c r="G48" s="398">
        <v>10</v>
      </c>
      <c r="H48" s="248"/>
      <c r="I48" s="248"/>
      <c r="J48" s="248"/>
      <c r="K48" s="248"/>
      <c r="L48" s="271"/>
      <c r="M48" s="271"/>
      <c r="N48" s="271"/>
      <c r="O48" s="271"/>
      <c r="P48" s="271"/>
      <c r="Q48" s="271"/>
    </row>
    <row r="49" spans="1:17" ht="15" customHeight="1">
      <c r="A49" s="524"/>
      <c r="B49" s="525"/>
      <c r="C49" s="190"/>
      <c r="D49" s="190"/>
      <c r="E49" s="34" t="s">
        <v>35</v>
      </c>
      <c r="F49" s="398">
        <v>3</v>
      </c>
      <c r="G49" s="398">
        <v>3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</row>
    <row r="50" spans="1:17" ht="15" customHeight="1">
      <c r="A50" s="615">
        <v>1</v>
      </c>
      <c r="B50" s="615" t="s">
        <v>228</v>
      </c>
      <c r="C50" s="186"/>
      <c r="D50" s="272">
        <v>100</v>
      </c>
      <c r="E50" s="298" t="s">
        <v>46</v>
      </c>
      <c r="F50" s="245">
        <v>156.1</v>
      </c>
      <c r="G50" s="397">
        <v>125</v>
      </c>
      <c r="H50" s="271"/>
      <c r="I50" s="271"/>
      <c r="J50" s="271"/>
      <c r="K50" s="271"/>
      <c r="L50" s="271"/>
      <c r="M50" s="271"/>
      <c r="N50" s="271"/>
      <c r="O50" s="271"/>
      <c r="P50" s="271"/>
      <c r="Q50" s="271"/>
    </row>
    <row r="51" spans="1:17" ht="15" customHeight="1">
      <c r="A51" s="615"/>
      <c r="B51" s="615"/>
      <c r="C51" s="186"/>
      <c r="D51" s="272"/>
      <c r="E51" s="271" t="s">
        <v>39</v>
      </c>
      <c r="F51" s="245">
        <v>12.5</v>
      </c>
      <c r="G51" s="397">
        <v>10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</row>
    <row r="52" spans="1:17" ht="15" customHeight="1">
      <c r="A52" s="615"/>
      <c r="B52" s="615"/>
      <c r="C52" s="186"/>
      <c r="D52" s="272"/>
      <c r="E52" s="271" t="s">
        <v>38</v>
      </c>
      <c r="F52" s="245">
        <v>11.6</v>
      </c>
      <c r="G52" s="397">
        <v>10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</row>
    <row r="53" spans="1:17" ht="15" customHeight="1">
      <c r="A53" s="615"/>
      <c r="B53" s="615"/>
      <c r="C53" s="186"/>
      <c r="D53" s="272"/>
      <c r="E53" s="271" t="s">
        <v>35</v>
      </c>
      <c r="F53" s="397">
        <v>3</v>
      </c>
      <c r="G53" s="397">
        <v>3</v>
      </c>
      <c r="H53" s="271"/>
      <c r="I53" s="271"/>
      <c r="J53" s="271"/>
      <c r="K53" s="271"/>
      <c r="L53" s="271"/>
      <c r="M53" s="271"/>
      <c r="N53" s="271"/>
      <c r="O53" s="271"/>
      <c r="P53" s="271"/>
      <c r="Q53" s="271"/>
    </row>
    <row r="54" spans="1:17" ht="15" customHeight="1">
      <c r="A54" s="615"/>
      <c r="B54" s="615"/>
      <c r="C54" s="186"/>
      <c r="D54" s="272"/>
      <c r="E54" s="271" t="s">
        <v>47</v>
      </c>
      <c r="F54" s="397">
        <v>6</v>
      </c>
      <c r="G54" s="397">
        <v>6</v>
      </c>
      <c r="H54" s="271"/>
      <c r="I54" s="271"/>
      <c r="J54" s="271"/>
      <c r="K54" s="271"/>
      <c r="L54" s="271"/>
      <c r="M54" s="271"/>
      <c r="N54" s="271"/>
      <c r="O54" s="271"/>
      <c r="P54" s="271"/>
      <c r="Q54" s="271"/>
    </row>
    <row r="55" spans="1:17" ht="15" customHeight="1">
      <c r="A55" s="615"/>
      <c r="B55" s="615"/>
      <c r="C55" s="186"/>
      <c r="D55" s="272"/>
      <c r="E55" s="271" t="s">
        <v>41</v>
      </c>
      <c r="F55" s="397">
        <v>10</v>
      </c>
      <c r="G55" s="397">
        <v>10</v>
      </c>
      <c r="H55" s="271"/>
      <c r="I55" s="271"/>
      <c r="J55" s="271"/>
      <c r="K55" s="271"/>
      <c r="L55" s="271"/>
      <c r="M55" s="271"/>
      <c r="N55" s="271"/>
      <c r="O55" s="271"/>
      <c r="P55" s="271"/>
      <c r="Q55" s="271"/>
    </row>
    <row r="56" spans="1:17" ht="15" customHeight="1">
      <c r="A56" s="272">
        <v>395</v>
      </c>
      <c r="B56" s="272" t="s">
        <v>231</v>
      </c>
      <c r="C56" s="272"/>
      <c r="D56" s="272">
        <v>60</v>
      </c>
      <c r="E56" s="271" t="s">
        <v>102</v>
      </c>
      <c r="F56" s="245">
        <v>61.8</v>
      </c>
      <c r="G56" s="397">
        <v>60</v>
      </c>
      <c r="H56" s="271"/>
      <c r="I56" s="271"/>
      <c r="J56" s="271"/>
      <c r="K56" s="271"/>
      <c r="L56" s="271"/>
      <c r="M56" s="271"/>
      <c r="N56" s="271"/>
      <c r="O56" s="271"/>
      <c r="P56" s="271"/>
      <c r="Q56" s="271"/>
    </row>
    <row r="57" spans="1:17" ht="15" customHeight="1">
      <c r="A57" s="615">
        <v>381</v>
      </c>
      <c r="B57" s="615" t="s">
        <v>162</v>
      </c>
      <c r="C57" s="186"/>
      <c r="D57" s="272">
        <v>100</v>
      </c>
      <c r="E57" s="271" t="s">
        <v>43</v>
      </c>
      <c r="F57" s="397">
        <v>86</v>
      </c>
      <c r="G57" s="397">
        <v>86</v>
      </c>
      <c r="H57" s="271"/>
      <c r="I57" s="271"/>
      <c r="J57" s="271"/>
      <c r="K57" s="271"/>
      <c r="L57" s="271"/>
      <c r="M57" s="271"/>
      <c r="N57" s="271"/>
      <c r="O57" s="271"/>
      <c r="P57" s="271"/>
      <c r="Q57" s="271"/>
    </row>
    <row r="58" spans="1:17" ht="15" customHeight="1">
      <c r="A58" s="615"/>
      <c r="B58" s="615"/>
      <c r="C58" s="186"/>
      <c r="D58" s="272"/>
      <c r="E58" s="271" t="s">
        <v>13</v>
      </c>
      <c r="F58" s="397">
        <v>19</v>
      </c>
      <c r="G58" s="397">
        <v>19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</row>
    <row r="59" spans="1:17" ht="15" customHeight="1">
      <c r="A59" s="615"/>
      <c r="B59" s="615"/>
      <c r="C59" s="186"/>
      <c r="D59" s="272"/>
      <c r="E59" s="271" t="s">
        <v>50</v>
      </c>
      <c r="F59" s="397">
        <v>11</v>
      </c>
      <c r="G59" s="397">
        <v>11</v>
      </c>
      <c r="H59" s="271"/>
      <c r="I59" s="271"/>
      <c r="J59" s="271"/>
      <c r="K59" s="271"/>
      <c r="L59" s="271"/>
      <c r="M59" s="271"/>
      <c r="N59" s="271"/>
      <c r="O59" s="271"/>
      <c r="P59" s="271"/>
      <c r="Q59" s="271"/>
    </row>
    <row r="60" spans="1:17" ht="15" customHeight="1">
      <c r="A60" s="615"/>
      <c r="B60" s="615"/>
      <c r="C60" s="186"/>
      <c r="D60" s="272"/>
      <c r="E60" s="271" t="s">
        <v>33</v>
      </c>
      <c r="F60" s="397">
        <v>7</v>
      </c>
      <c r="G60" s="397">
        <v>7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</row>
    <row r="61" spans="1:17" ht="15" customHeight="1">
      <c r="A61" s="615">
        <v>415</v>
      </c>
      <c r="B61" s="615" t="s">
        <v>235</v>
      </c>
      <c r="C61" s="186"/>
      <c r="D61" s="272">
        <v>180</v>
      </c>
      <c r="E61" s="271" t="s">
        <v>44</v>
      </c>
      <c r="F61" s="413">
        <v>62.1</v>
      </c>
      <c r="G61" s="413">
        <v>62.1</v>
      </c>
      <c r="H61" s="272"/>
      <c r="I61" s="272"/>
      <c r="J61" s="272"/>
      <c r="K61" s="272"/>
      <c r="L61" s="271"/>
      <c r="M61" s="271"/>
      <c r="N61" s="271"/>
      <c r="O61" s="271"/>
      <c r="P61" s="271"/>
      <c r="Q61" s="271"/>
    </row>
    <row r="62" spans="1:17" ht="15" customHeight="1">
      <c r="A62" s="615"/>
      <c r="B62" s="615"/>
      <c r="C62" s="186"/>
      <c r="D62" s="272"/>
      <c r="E62" s="271" t="s">
        <v>33</v>
      </c>
      <c r="F62" s="349">
        <v>8.1</v>
      </c>
      <c r="G62" s="349">
        <v>8.1</v>
      </c>
      <c r="H62" s="272"/>
      <c r="I62" s="272"/>
      <c r="J62" s="272"/>
      <c r="K62" s="272"/>
      <c r="L62" s="271"/>
      <c r="M62" s="271"/>
      <c r="N62" s="271"/>
      <c r="O62" s="271"/>
      <c r="P62" s="271"/>
      <c r="Q62" s="271"/>
    </row>
    <row r="63" spans="1:17" ht="15" customHeight="1">
      <c r="A63" s="615">
        <v>195</v>
      </c>
      <c r="B63" s="615" t="s">
        <v>236</v>
      </c>
      <c r="C63" s="186"/>
      <c r="D63" s="272">
        <v>200</v>
      </c>
      <c r="E63" s="271" t="s">
        <v>37</v>
      </c>
      <c r="F63" s="271">
        <v>128</v>
      </c>
      <c r="G63" s="271">
        <v>96</v>
      </c>
      <c r="H63" s="271"/>
      <c r="I63" s="271"/>
      <c r="J63" s="271"/>
      <c r="K63" s="271"/>
      <c r="L63" s="271"/>
      <c r="M63" s="271"/>
      <c r="N63" s="271"/>
      <c r="O63" s="271"/>
      <c r="P63" s="271"/>
      <c r="Q63" s="271"/>
    </row>
    <row r="64" spans="1:17" ht="15" customHeight="1">
      <c r="A64" s="615"/>
      <c r="B64" s="615"/>
      <c r="C64" s="186"/>
      <c r="D64" s="272"/>
      <c r="E64" s="271" t="s">
        <v>39</v>
      </c>
      <c r="F64" s="271">
        <v>40</v>
      </c>
      <c r="G64" s="271">
        <v>32</v>
      </c>
      <c r="H64" s="271"/>
      <c r="I64" s="271"/>
      <c r="J64" s="271"/>
      <c r="K64" s="271"/>
      <c r="L64" s="271"/>
      <c r="M64" s="271"/>
      <c r="N64" s="271"/>
      <c r="O64" s="271"/>
      <c r="P64" s="271"/>
      <c r="Q64" s="271"/>
    </row>
    <row r="65" spans="1:17" ht="15" customHeight="1">
      <c r="A65" s="615"/>
      <c r="B65" s="615"/>
      <c r="C65" s="186"/>
      <c r="D65" s="272"/>
      <c r="E65" s="271" t="s">
        <v>46</v>
      </c>
      <c r="F65" s="271">
        <v>50</v>
      </c>
      <c r="G65" s="271">
        <v>40</v>
      </c>
      <c r="H65" s="271"/>
      <c r="I65" s="271"/>
      <c r="J65" s="271"/>
      <c r="K65" s="271"/>
      <c r="L65" s="271"/>
      <c r="M65" s="271"/>
      <c r="N65" s="271"/>
      <c r="O65" s="271"/>
      <c r="P65" s="271"/>
      <c r="Q65" s="271"/>
    </row>
    <row r="66" spans="1:17" ht="15" customHeight="1">
      <c r="A66" s="615"/>
      <c r="B66" s="615"/>
      <c r="C66" s="186"/>
      <c r="D66" s="272"/>
      <c r="E66" s="271" t="s">
        <v>38</v>
      </c>
      <c r="F66" s="271">
        <v>19</v>
      </c>
      <c r="G66" s="271">
        <v>16</v>
      </c>
      <c r="H66" s="271"/>
      <c r="I66" s="271"/>
      <c r="J66" s="271"/>
      <c r="K66" s="271"/>
      <c r="L66" s="271"/>
      <c r="M66" s="271"/>
      <c r="N66" s="271"/>
      <c r="O66" s="271"/>
      <c r="P66" s="271"/>
      <c r="Q66" s="271"/>
    </row>
    <row r="67" spans="1:17" ht="15" customHeight="1">
      <c r="A67" s="615"/>
      <c r="B67" s="615"/>
      <c r="C67" s="186"/>
      <c r="D67" s="272"/>
      <c r="E67" s="271" t="s">
        <v>41</v>
      </c>
      <c r="F67" s="271">
        <v>8</v>
      </c>
      <c r="G67" s="271">
        <v>8</v>
      </c>
      <c r="H67" s="271"/>
      <c r="I67" s="271"/>
      <c r="J67" s="271"/>
      <c r="K67" s="271"/>
      <c r="L67" s="271"/>
      <c r="M67" s="271"/>
      <c r="N67" s="271"/>
      <c r="O67" s="271"/>
      <c r="P67" s="271"/>
      <c r="Q67" s="271"/>
    </row>
    <row r="68" spans="1:17" ht="15" customHeight="1">
      <c r="A68" s="615"/>
      <c r="B68" s="615"/>
      <c r="C68" s="186"/>
      <c r="D68" s="272"/>
      <c r="E68" s="271" t="s">
        <v>91</v>
      </c>
      <c r="F68" s="271">
        <v>60</v>
      </c>
      <c r="G68" s="271">
        <v>60</v>
      </c>
      <c r="H68" s="271"/>
      <c r="I68" s="271"/>
      <c r="J68" s="271"/>
      <c r="K68" s="271"/>
      <c r="L68" s="271"/>
      <c r="M68" s="271"/>
      <c r="N68" s="271"/>
      <c r="O68" s="271"/>
      <c r="P68" s="271"/>
      <c r="Q68" s="271"/>
    </row>
  </sheetData>
  <mergeCells count="30">
    <mergeCell ref="A19:A21"/>
    <mergeCell ref="A7:A11"/>
    <mergeCell ref="B7:B11"/>
    <mergeCell ref="A33:A40"/>
    <mergeCell ref="A12:A14"/>
    <mergeCell ref="B12:B14"/>
    <mergeCell ref="B63:B68"/>
    <mergeCell ref="A63:A68"/>
    <mergeCell ref="B47:B49"/>
    <mergeCell ref="A47:A49"/>
    <mergeCell ref="B50:B55"/>
    <mergeCell ref="A50:A55"/>
    <mergeCell ref="B57:B60"/>
    <mergeCell ref="A57:A60"/>
    <mergeCell ref="B46:E46"/>
    <mergeCell ref="A2:Q2"/>
    <mergeCell ref="B61:B62"/>
    <mergeCell ref="A61:A62"/>
    <mergeCell ref="A44:A45"/>
    <mergeCell ref="B19:B21"/>
    <mergeCell ref="A4:A5"/>
    <mergeCell ref="E4:E5"/>
    <mergeCell ref="F4:K4"/>
    <mergeCell ref="A17:A18"/>
    <mergeCell ref="C4:D4"/>
    <mergeCell ref="L4:Q4"/>
    <mergeCell ref="B18:E18"/>
    <mergeCell ref="B33:B40"/>
    <mergeCell ref="A22:A32"/>
    <mergeCell ref="B22:B32"/>
  </mergeCells>
  <pageMargins left="0.11811023622047245" right="0.19685039370078741" top="0.15748031496062992" bottom="0.15748031496062992" header="0.31496062992125984" footer="0.31496062992125984"/>
  <pageSetup paperSize="9" orientation="landscape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>
      <selection activeCell="I33" sqref="I33"/>
    </sheetView>
  </sheetViews>
  <sheetFormatPr defaultRowHeight="15"/>
  <cols>
    <col min="1" max="1" width="5.28515625" style="21" customWidth="1"/>
    <col min="2" max="2" width="20.42578125" style="21" customWidth="1"/>
    <col min="3" max="4" width="6.7109375" style="21" customWidth="1"/>
    <col min="5" max="5" width="22.140625" style="21" customWidth="1"/>
    <col min="6" max="17" width="6.7109375" style="21" customWidth="1"/>
    <col min="18" max="16384" width="9.140625" style="21"/>
  </cols>
  <sheetData>
    <row r="1" spans="1:17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7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>
      <c r="A3" s="36"/>
      <c r="B3" s="36"/>
      <c r="C3" s="36"/>
      <c r="D3" s="36"/>
      <c r="E3" s="36"/>
      <c r="F3" s="36"/>
      <c r="G3" s="36"/>
      <c r="H3" s="91" t="s">
        <v>263</v>
      </c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590" t="s">
        <v>23</v>
      </c>
      <c r="B4" s="129" t="s">
        <v>24</v>
      </c>
      <c r="C4" s="590" t="s">
        <v>133</v>
      </c>
      <c r="D4" s="590"/>
      <c r="E4" s="653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4" customHeight="1">
      <c r="A5" s="590"/>
      <c r="B5" s="83" t="s">
        <v>154</v>
      </c>
      <c r="C5" s="81" t="s">
        <v>145</v>
      </c>
      <c r="D5" s="81" t="s">
        <v>232</v>
      </c>
      <c r="E5" s="653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5" customHeight="1">
      <c r="A6" s="615">
        <v>262</v>
      </c>
      <c r="B6" s="632" t="s">
        <v>242</v>
      </c>
      <c r="C6" s="120">
        <v>150</v>
      </c>
      <c r="D6" s="120">
        <v>200</v>
      </c>
      <c r="E6" s="302" t="s">
        <v>58</v>
      </c>
      <c r="F6" s="402">
        <v>23</v>
      </c>
      <c r="G6" s="402">
        <v>23</v>
      </c>
      <c r="H6" s="109">
        <v>4.5999999999999996</v>
      </c>
      <c r="I6" s="109">
        <v>6</v>
      </c>
      <c r="J6" s="109">
        <v>23.1</v>
      </c>
      <c r="K6" s="109">
        <v>161.19999999999999</v>
      </c>
      <c r="L6" s="303">
        <v>30.8</v>
      </c>
      <c r="M6" s="303">
        <v>30.8</v>
      </c>
      <c r="N6" s="109">
        <v>6.2</v>
      </c>
      <c r="O6" s="109">
        <v>8</v>
      </c>
      <c r="P6" s="109">
        <v>30.8</v>
      </c>
      <c r="Q6" s="109">
        <v>215</v>
      </c>
    </row>
    <row r="7" spans="1:17" ht="15" customHeight="1">
      <c r="A7" s="615"/>
      <c r="B7" s="632"/>
      <c r="C7" s="101"/>
      <c r="D7" s="101"/>
      <c r="E7" s="273" t="s">
        <v>64</v>
      </c>
      <c r="F7" s="402">
        <v>80</v>
      </c>
      <c r="G7" s="402">
        <v>80</v>
      </c>
      <c r="H7" s="281"/>
      <c r="I7" s="281"/>
      <c r="J7" s="281"/>
      <c r="K7" s="281"/>
      <c r="L7" s="303">
        <v>106</v>
      </c>
      <c r="M7" s="303">
        <v>106</v>
      </c>
      <c r="N7" s="109"/>
      <c r="O7" s="109"/>
      <c r="P7" s="109"/>
      <c r="Q7" s="109"/>
    </row>
    <row r="8" spans="1:17" ht="15" customHeight="1">
      <c r="A8" s="615"/>
      <c r="B8" s="632"/>
      <c r="C8" s="101"/>
      <c r="D8" s="101"/>
      <c r="E8" s="274" t="s">
        <v>35</v>
      </c>
      <c r="F8" s="402">
        <v>3</v>
      </c>
      <c r="G8" s="402">
        <v>3</v>
      </c>
      <c r="H8" s="281"/>
      <c r="I8" s="281"/>
      <c r="J8" s="281"/>
      <c r="K8" s="281"/>
      <c r="L8" s="303">
        <v>4.5</v>
      </c>
      <c r="M8" s="303">
        <v>4.5</v>
      </c>
      <c r="N8" s="109"/>
      <c r="O8" s="109"/>
      <c r="P8" s="109"/>
      <c r="Q8" s="109"/>
    </row>
    <row r="9" spans="1:17" ht="15" customHeight="1">
      <c r="A9" s="615"/>
      <c r="B9" s="632"/>
      <c r="C9" s="101"/>
      <c r="D9" s="101"/>
      <c r="E9" s="273" t="s">
        <v>33</v>
      </c>
      <c r="F9" s="402">
        <v>3</v>
      </c>
      <c r="G9" s="402">
        <v>3</v>
      </c>
      <c r="H9" s="281"/>
      <c r="I9" s="281"/>
      <c r="J9" s="281"/>
      <c r="K9" s="281"/>
      <c r="L9" s="402">
        <v>5</v>
      </c>
      <c r="M9" s="402">
        <v>5</v>
      </c>
      <c r="N9" s="109"/>
      <c r="O9" s="109"/>
      <c r="P9" s="109"/>
      <c r="Q9" s="109"/>
    </row>
    <row r="10" spans="1:17" ht="15" customHeight="1">
      <c r="A10" s="524">
        <v>321</v>
      </c>
      <c r="B10" s="617" t="s">
        <v>149</v>
      </c>
      <c r="C10" s="121">
        <v>50</v>
      </c>
      <c r="D10" s="112">
        <v>85</v>
      </c>
      <c r="E10" s="41" t="s">
        <v>57</v>
      </c>
      <c r="F10" s="406">
        <v>40</v>
      </c>
      <c r="G10" s="63">
        <v>39.700000000000003</v>
      </c>
      <c r="H10" s="70">
        <v>8</v>
      </c>
      <c r="I10" s="70">
        <v>6.1</v>
      </c>
      <c r="J10" s="70">
        <v>10.3</v>
      </c>
      <c r="K10" s="70">
        <v>128.6</v>
      </c>
      <c r="L10" s="63">
        <v>68</v>
      </c>
      <c r="M10" s="63">
        <v>67.5</v>
      </c>
      <c r="N10" s="69">
        <v>12</v>
      </c>
      <c r="O10" s="69">
        <v>9.3000000000000007</v>
      </c>
      <c r="P10" s="69">
        <v>15.5</v>
      </c>
      <c r="Q10" s="69">
        <v>193</v>
      </c>
    </row>
    <row r="11" spans="1:17" ht="15" customHeight="1">
      <c r="A11" s="524"/>
      <c r="B11" s="617"/>
      <c r="C11" s="68"/>
      <c r="D11" s="181"/>
      <c r="E11" s="41" t="s">
        <v>58</v>
      </c>
      <c r="F11" s="63">
        <v>3.7</v>
      </c>
      <c r="G11" s="63">
        <v>3.7</v>
      </c>
      <c r="H11" s="70"/>
      <c r="I11" s="70"/>
      <c r="J11" s="70"/>
      <c r="K11" s="70"/>
      <c r="L11" s="63">
        <v>5.5</v>
      </c>
      <c r="M11" s="63">
        <v>5.5</v>
      </c>
      <c r="N11" s="69"/>
      <c r="O11" s="69"/>
      <c r="P11" s="69"/>
      <c r="Q11" s="69"/>
    </row>
    <row r="12" spans="1:17" ht="15" customHeight="1">
      <c r="A12" s="524"/>
      <c r="B12" s="617"/>
      <c r="C12" s="68"/>
      <c r="D12" s="181"/>
      <c r="E12" s="41" t="s">
        <v>150</v>
      </c>
      <c r="F12" s="406">
        <v>2</v>
      </c>
      <c r="G12" s="63">
        <v>1.5</v>
      </c>
      <c r="H12" s="70"/>
      <c r="I12" s="70"/>
      <c r="J12" s="70"/>
      <c r="K12" s="70"/>
      <c r="L12" s="63">
        <v>2.8</v>
      </c>
      <c r="M12" s="63">
        <v>2.5</v>
      </c>
      <c r="N12" s="69"/>
      <c r="O12" s="69"/>
      <c r="P12" s="69"/>
      <c r="Q12" s="69"/>
    </row>
    <row r="13" spans="1:17" ht="15" customHeight="1">
      <c r="A13" s="524"/>
      <c r="B13" s="617"/>
      <c r="C13" s="68"/>
      <c r="D13" s="181"/>
      <c r="E13" s="41" t="s">
        <v>35</v>
      </c>
      <c r="F13" s="63">
        <v>3.5</v>
      </c>
      <c r="G13" s="63">
        <v>3.5</v>
      </c>
      <c r="H13" s="70"/>
      <c r="I13" s="70"/>
      <c r="J13" s="70"/>
      <c r="K13" s="70"/>
      <c r="L13" s="63">
        <v>5</v>
      </c>
      <c r="M13" s="63">
        <v>5</v>
      </c>
      <c r="N13" s="69"/>
      <c r="O13" s="69"/>
      <c r="P13" s="69"/>
      <c r="Q13" s="69"/>
    </row>
    <row r="14" spans="1:17" ht="15" customHeight="1">
      <c r="A14" s="524"/>
      <c r="B14" s="617"/>
      <c r="C14" s="68"/>
      <c r="D14" s="181"/>
      <c r="E14" s="41" t="s">
        <v>59</v>
      </c>
      <c r="F14" s="63">
        <v>1.7</v>
      </c>
      <c r="G14" s="63">
        <v>1.7</v>
      </c>
      <c r="H14" s="70"/>
      <c r="I14" s="70"/>
      <c r="J14" s="70"/>
      <c r="K14" s="70"/>
      <c r="L14" s="63">
        <v>2.5</v>
      </c>
      <c r="M14" s="63">
        <v>2.5</v>
      </c>
      <c r="N14" s="69"/>
      <c r="O14" s="69"/>
      <c r="P14" s="69"/>
      <c r="Q14" s="69"/>
    </row>
    <row r="15" spans="1:17" ht="15" customHeight="1">
      <c r="A15" s="524"/>
      <c r="B15" s="617"/>
      <c r="C15" s="68"/>
      <c r="D15" s="181"/>
      <c r="E15" s="41" t="s">
        <v>60</v>
      </c>
      <c r="F15" s="406">
        <v>0.01</v>
      </c>
      <c r="G15" s="406">
        <v>0.01</v>
      </c>
      <c r="H15" s="70"/>
      <c r="I15" s="70"/>
      <c r="J15" s="70"/>
      <c r="K15" s="70"/>
      <c r="L15" s="42">
        <v>0.01</v>
      </c>
      <c r="M15" s="42">
        <v>0.01</v>
      </c>
      <c r="N15" s="69"/>
      <c r="O15" s="69"/>
      <c r="P15" s="69"/>
      <c r="Q15" s="69"/>
    </row>
    <row r="16" spans="1:17" ht="15" customHeight="1">
      <c r="A16" s="524"/>
      <c r="B16" s="617"/>
      <c r="C16" s="68"/>
      <c r="D16" s="181"/>
      <c r="E16" s="41" t="s">
        <v>56</v>
      </c>
      <c r="F16" s="406">
        <v>2</v>
      </c>
      <c r="G16" s="406">
        <v>2</v>
      </c>
      <c r="H16" s="70"/>
      <c r="I16" s="70"/>
      <c r="J16" s="70"/>
      <c r="K16" s="70"/>
      <c r="L16" s="406">
        <v>3</v>
      </c>
      <c r="M16" s="406">
        <v>3</v>
      </c>
      <c r="N16" s="69"/>
      <c r="O16" s="69"/>
      <c r="P16" s="69"/>
      <c r="Q16" s="69"/>
    </row>
    <row r="17" spans="1:17" ht="15" customHeight="1">
      <c r="A17" s="524"/>
      <c r="B17" s="617"/>
      <c r="C17" s="68"/>
      <c r="D17" s="181"/>
      <c r="E17" s="41" t="s">
        <v>61</v>
      </c>
      <c r="F17" s="406">
        <v>4</v>
      </c>
      <c r="G17" s="406">
        <v>4</v>
      </c>
      <c r="H17" s="70"/>
      <c r="I17" s="70"/>
      <c r="J17" s="70"/>
      <c r="K17" s="70"/>
      <c r="L17" s="406">
        <v>5</v>
      </c>
      <c r="M17" s="406">
        <v>5</v>
      </c>
      <c r="N17" s="69"/>
      <c r="O17" s="69"/>
      <c r="P17" s="69"/>
      <c r="Q17" s="69"/>
    </row>
    <row r="18" spans="1:17" ht="15" customHeight="1">
      <c r="A18" s="524"/>
      <c r="B18" s="617"/>
      <c r="C18" s="68"/>
      <c r="D18" s="181"/>
      <c r="E18" s="41" t="s">
        <v>148</v>
      </c>
      <c r="F18" s="406">
        <v>10</v>
      </c>
      <c r="G18" s="406">
        <v>10</v>
      </c>
      <c r="H18" s="70"/>
      <c r="I18" s="70"/>
      <c r="J18" s="70"/>
      <c r="K18" s="70"/>
      <c r="L18" s="406">
        <v>10</v>
      </c>
      <c r="M18" s="406">
        <v>10</v>
      </c>
      <c r="N18" s="69"/>
      <c r="O18" s="69"/>
      <c r="P18" s="69"/>
      <c r="Q18" s="69"/>
    </row>
    <row r="19" spans="1:17">
      <c r="A19" s="524">
        <v>493</v>
      </c>
      <c r="B19" s="679" t="s">
        <v>171</v>
      </c>
      <c r="C19" s="178">
        <v>200</v>
      </c>
      <c r="D19" s="178">
        <v>200</v>
      </c>
      <c r="E19" s="41" t="s">
        <v>34</v>
      </c>
      <c r="F19" s="165">
        <v>1</v>
      </c>
      <c r="G19" s="165">
        <v>1</v>
      </c>
      <c r="H19" s="69">
        <v>0.1</v>
      </c>
      <c r="I19" s="69">
        <v>0</v>
      </c>
      <c r="J19" s="71">
        <v>15</v>
      </c>
      <c r="K19" s="71">
        <v>60</v>
      </c>
      <c r="L19" s="165">
        <v>1</v>
      </c>
      <c r="M19" s="165">
        <v>1</v>
      </c>
      <c r="N19" s="70">
        <v>0.1</v>
      </c>
      <c r="O19" s="70">
        <v>0</v>
      </c>
      <c r="P19" s="115">
        <v>15</v>
      </c>
      <c r="Q19" s="115">
        <v>60</v>
      </c>
    </row>
    <row r="20" spans="1:17">
      <c r="A20" s="524"/>
      <c r="B20" s="679"/>
      <c r="C20" s="178"/>
      <c r="D20" s="178"/>
      <c r="E20" s="41" t="s">
        <v>35</v>
      </c>
      <c r="F20" s="165">
        <v>13</v>
      </c>
      <c r="G20" s="165">
        <v>13</v>
      </c>
      <c r="H20" s="43"/>
      <c r="I20" s="43"/>
      <c r="J20" s="46"/>
      <c r="K20" s="46"/>
      <c r="L20" s="165">
        <v>13</v>
      </c>
      <c r="M20" s="165">
        <v>13</v>
      </c>
      <c r="N20" s="70"/>
      <c r="O20" s="70"/>
      <c r="P20" s="115"/>
      <c r="Q20" s="115"/>
    </row>
    <row r="21" spans="1:17">
      <c r="A21" s="178">
        <v>111</v>
      </c>
      <c r="B21" s="212" t="s">
        <v>341</v>
      </c>
      <c r="C21" s="121">
        <v>40</v>
      </c>
      <c r="D21" s="112">
        <v>60</v>
      </c>
      <c r="E21" s="41" t="s">
        <v>342</v>
      </c>
      <c r="F21" s="165">
        <v>40</v>
      </c>
      <c r="G21" s="165">
        <v>40</v>
      </c>
      <c r="H21" s="69">
        <v>3</v>
      </c>
      <c r="I21" s="69">
        <v>1.1599999999999999</v>
      </c>
      <c r="J21" s="69">
        <v>20.5</v>
      </c>
      <c r="K21" s="69">
        <v>104.8</v>
      </c>
      <c r="L21" s="165">
        <v>60</v>
      </c>
      <c r="M21" s="165">
        <v>60</v>
      </c>
      <c r="N21" s="69">
        <v>4.5</v>
      </c>
      <c r="O21" s="69">
        <v>1.8</v>
      </c>
      <c r="P21" s="69">
        <v>30.7</v>
      </c>
      <c r="Q21" s="115">
        <v>118</v>
      </c>
    </row>
    <row r="22" spans="1:17">
      <c r="A22" s="178">
        <v>105</v>
      </c>
      <c r="B22" s="212" t="s">
        <v>351</v>
      </c>
      <c r="C22" s="121">
        <v>5</v>
      </c>
      <c r="D22" s="112">
        <v>5</v>
      </c>
      <c r="E22" s="212" t="s">
        <v>201</v>
      </c>
      <c r="F22" s="165">
        <v>5</v>
      </c>
      <c r="G22" s="165">
        <v>5</v>
      </c>
      <c r="H22" s="69">
        <v>0</v>
      </c>
      <c r="I22" s="69">
        <v>4.0999999999999996</v>
      </c>
      <c r="J22" s="69">
        <v>0</v>
      </c>
      <c r="K22" s="69">
        <v>37.4</v>
      </c>
      <c r="L22" s="165">
        <v>5</v>
      </c>
      <c r="M22" s="165">
        <v>5</v>
      </c>
      <c r="N22" s="69">
        <v>0</v>
      </c>
      <c r="O22" s="69">
        <v>4.0999999999999996</v>
      </c>
      <c r="P22" s="69">
        <v>0</v>
      </c>
      <c r="Q22" s="69">
        <v>37.4</v>
      </c>
    </row>
    <row r="23" spans="1:17">
      <c r="A23" s="178">
        <v>112</v>
      </c>
      <c r="B23" s="212" t="s">
        <v>152</v>
      </c>
      <c r="C23" s="122">
        <v>140</v>
      </c>
      <c r="D23" s="112">
        <v>140</v>
      </c>
      <c r="E23" s="41" t="s">
        <v>62</v>
      </c>
      <c r="F23" s="64">
        <v>140</v>
      </c>
      <c r="G23" s="64">
        <v>140</v>
      </c>
      <c r="H23" s="69">
        <v>0.5</v>
      </c>
      <c r="I23" s="69">
        <v>0.5</v>
      </c>
      <c r="J23" s="69">
        <v>13.7</v>
      </c>
      <c r="K23" s="69">
        <v>66.2</v>
      </c>
      <c r="L23" s="165">
        <v>140</v>
      </c>
      <c r="M23" s="165">
        <v>140</v>
      </c>
      <c r="N23" s="69">
        <v>0.5</v>
      </c>
      <c r="O23" s="69">
        <v>0.5</v>
      </c>
      <c r="P23" s="69">
        <v>13.7</v>
      </c>
      <c r="Q23" s="69">
        <v>66.2</v>
      </c>
    </row>
    <row r="24" spans="1:17">
      <c r="A24" s="652"/>
      <c r="B24" s="168" t="s">
        <v>180</v>
      </c>
      <c r="C24" s="101"/>
      <c r="D24" s="101"/>
      <c r="E24" s="282"/>
      <c r="F24" s="248"/>
      <c r="G24" s="248"/>
      <c r="H24" s="283">
        <f>SUM(H6:H23)</f>
        <v>16.2</v>
      </c>
      <c r="I24" s="283">
        <f t="shared" ref="I24:Q24" si="0">SUM(I6:I23)</f>
        <v>17.86</v>
      </c>
      <c r="J24" s="283">
        <f t="shared" si="0"/>
        <v>82.600000000000009</v>
      </c>
      <c r="K24" s="283">
        <f t="shared" si="0"/>
        <v>558.19999999999993</v>
      </c>
      <c r="L24" s="283"/>
      <c r="M24" s="283"/>
      <c r="N24" s="283">
        <f t="shared" si="0"/>
        <v>23.3</v>
      </c>
      <c r="O24" s="283">
        <f t="shared" si="0"/>
        <v>23.700000000000003</v>
      </c>
      <c r="P24" s="283">
        <f t="shared" si="0"/>
        <v>105.7</v>
      </c>
      <c r="Q24" s="283">
        <f t="shared" si="0"/>
        <v>689.6</v>
      </c>
    </row>
    <row r="25" spans="1:17">
      <c r="A25" s="652"/>
      <c r="B25" s="676" t="s">
        <v>153</v>
      </c>
      <c r="C25" s="677"/>
      <c r="D25" s="677"/>
      <c r="E25" s="678"/>
      <c r="F25" s="248"/>
      <c r="G25" s="248"/>
      <c r="H25" s="248"/>
      <c r="I25" s="248"/>
      <c r="J25" s="248"/>
      <c r="K25" s="248"/>
      <c r="L25" s="248"/>
      <c r="M25" s="271"/>
      <c r="N25" s="271"/>
      <c r="O25" s="271"/>
      <c r="P25" s="271"/>
      <c r="Q25" s="271"/>
    </row>
    <row r="26" spans="1:17" ht="15.75" customHeight="1">
      <c r="A26" s="615">
        <v>49</v>
      </c>
      <c r="B26" s="632" t="s">
        <v>264</v>
      </c>
      <c r="C26" s="120">
        <v>60</v>
      </c>
      <c r="D26" s="120">
        <v>100</v>
      </c>
      <c r="E26" s="301" t="s">
        <v>39</v>
      </c>
      <c r="F26" s="245">
        <v>6.6</v>
      </c>
      <c r="G26" s="245">
        <v>6</v>
      </c>
      <c r="H26" s="246">
        <v>1.5</v>
      </c>
      <c r="I26" s="246">
        <v>1.8</v>
      </c>
      <c r="J26" s="246">
        <v>2.8</v>
      </c>
      <c r="K26" s="246">
        <v>37.799999999999997</v>
      </c>
      <c r="L26" s="397">
        <v>11</v>
      </c>
      <c r="M26" s="397">
        <v>6</v>
      </c>
      <c r="N26" s="246">
        <v>2.6</v>
      </c>
      <c r="O26" s="246">
        <v>3.1</v>
      </c>
      <c r="P26" s="246">
        <v>4.8</v>
      </c>
      <c r="Q26" s="246">
        <v>63</v>
      </c>
    </row>
    <row r="27" spans="1:17" ht="15" customHeight="1">
      <c r="A27" s="615"/>
      <c r="B27" s="632"/>
      <c r="C27" s="101"/>
      <c r="D27" s="101"/>
      <c r="E27" s="304" t="s">
        <v>38</v>
      </c>
      <c r="F27" s="245">
        <v>6.8</v>
      </c>
      <c r="G27" s="245">
        <v>4.2</v>
      </c>
      <c r="H27" s="248"/>
      <c r="I27" s="248"/>
      <c r="J27" s="248"/>
      <c r="K27" s="248"/>
      <c r="L27" s="397">
        <v>11.3</v>
      </c>
      <c r="M27" s="397">
        <v>7</v>
      </c>
      <c r="N27" s="248"/>
      <c r="O27" s="248"/>
      <c r="P27" s="248"/>
      <c r="Q27" s="248"/>
    </row>
    <row r="28" spans="1:17" ht="15" customHeight="1">
      <c r="A28" s="615"/>
      <c r="B28" s="632"/>
      <c r="C28" s="101"/>
      <c r="D28" s="101"/>
      <c r="E28" s="301" t="s">
        <v>363</v>
      </c>
      <c r="F28" s="397">
        <v>51</v>
      </c>
      <c r="G28" s="245">
        <v>66.400000000000006</v>
      </c>
      <c r="H28" s="248"/>
      <c r="I28" s="248"/>
      <c r="J28" s="248"/>
      <c r="K28" s="248"/>
      <c r="L28" s="397">
        <v>51</v>
      </c>
      <c r="M28" s="397">
        <v>80</v>
      </c>
      <c r="N28" s="248"/>
      <c r="O28" s="248"/>
      <c r="P28" s="248"/>
      <c r="Q28" s="248"/>
    </row>
    <row r="29" spans="1:17">
      <c r="A29" s="615"/>
      <c r="B29" s="632"/>
      <c r="C29" s="101"/>
      <c r="D29" s="101"/>
      <c r="E29" s="301" t="s">
        <v>41</v>
      </c>
      <c r="F29" s="397">
        <v>6</v>
      </c>
      <c r="G29" s="397">
        <v>6</v>
      </c>
      <c r="H29" s="248"/>
      <c r="I29" s="248"/>
      <c r="J29" s="248"/>
      <c r="K29" s="248"/>
      <c r="L29" s="397">
        <v>10</v>
      </c>
      <c r="M29" s="397">
        <v>10</v>
      </c>
      <c r="N29" s="248"/>
      <c r="O29" s="248"/>
      <c r="P29" s="248"/>
      <c r="Q29" s="248"/>
    </row>
    <row r="30" spans="1:17">
      <c r="A30" s="574" t="s">
        <v>252</v>
      </c>
      <c r="B30" s="595" t="s">
        <v>328</v>
      </c>
      <c r="C30" s="68" t="s">
        <v>158</v>
      </c>
      <c r="D30" s="181" t="s">
        <v>329</v>
      </c>
      <c r="E30" s="33" t="s">
        <v>46</v>
      </c>
      <c r="F30" s="398">
        <v>20</v>
      </c>
      <c r="G30" s="398">
        <v>16</v>
      </c>
      <c r="H30" s="71">
        <v>4.9000000000000004</v>
      </c>
      <c r="I30" s="71">
        <v>6.4</v>
      </c>
      <c r="J30" s="71">
        <v>8.6</v>
      </c>
      <c r="K30" s="71">
        <v>148</v>
      </c>
      <c r="L30" s="398">
        <v>25</v>
      </c>
      <c r="M30" s="398">
        <v>20</v>
      </c>
      <c r="N30" s="71">
        <v>7.6</v>
      </c>
      <c r="O30" s="71">
        <v>9</v>
      </c>
      <c r="P30" s="71">
        <v>10.9</v>
      </c>
      <c r="Q30" s="71">
        <v>200</v>
      </c>
    </row>
    <row r="31" spans="1:17" ht="15" customHeight="1">
      <c r="A31" s="575"/>
      <c r="B31" s="596"/>
      <c r="C31" s="56"/>
      <c r="D31" s="181"/>
      <c r="E31" s="33" t="s">
        <v>48</v>
      </c>
      <c r="F31" s="398">
        <v>40</v>
      </c>
      <c r="G31" s="398">
        <v>32</v>
      </c>
      <c r="H31" s="71"/>
      <c r="I31" s="71"/>
      <c r="J31" s="71"/>
      <c r="K31" s="71"/>
      <c r="L31" s="398">
        <v>50</v>
      </c>
      <c r="M31" s="398">
        <v>40</v>
      </c>
      <c r="N31" s="71"/>
      <c r="O31" s="71"/>
      <c r="P31" s="71"/>
      <c r="Q31" s="71"/>
    </row>
    <row r="32" spans="1:17">
      <c r="A32" s="575"/>
      <c r="B32" s="596"/>
      <c r="C32" s="56"/>
      <c r="D32" s="181"/>
      <c r="E32" s="33" t="s">
        <v>37</v>
      </c>
      <c r="F32" s="398">
        <v>21.4</v>
      </c>
      <c r="G32" s="398">
        <v>16</v>
      </c>
      <c r="H32" s="71"/>
      <c r="I32" s="71"/>
      <c r="J32" s="71"/>
      <c r="K32" s="71"/>
      <c r="L32" s="65">
        <v>26.75</v>
      </c>
      <c r="M32" s="398">
        <v>20</v>
      </c>
      <c r="N32" s="71"/>
      <c r="O32" s="71"/>
      <c r="P32" s="71"/>
      <c r="Q32" s="71"/>
    </row>
    <row r="33" spans="1:17" ht="13.5" customHeight="1">
      <c r="A33" s="575"/>
      <c r="B33" s="596"/>
      <c r="C33" s="56"/>
      <c r="D33" s="181"/>
      <c r="E33" s="33" t="s">
        <v>39</v>
      </c>
      <c r="F33" s="65">
        <v>12.6</v>
      </c>
      <c r="G33" s="398">
        <v>10</v>
      </c>
      <c r="H33" s="71"/>
      <c r="I33" s="71"/>
      <c r="J33" s="71"/>
      <c r="K33" s="71"/>
      <c r="L33" s="65">
        <v>15.75</v>
      </c>
      <c r="M33" s="65">
        <v>12.5</v>
      </c>
      <c r="N33" s="71"/>
      <c r="O33" s="71"/>
      <c r="P33" s="71"/>
      <c r="Q33" s="71"/>
    </row>
    <row r="34" spans="1:17" ht="13.5" customHeight="1">
      <c r="A34" s="575"/>
      <c r="B34" s="596"/>
      <c r="C34" s="56"/>
      <c r="D34" s="181"/>
      <c r="E34" s="33" t="s">
        <v>38</v>
      </c>
      <c r="F34" s="398">
        <v>9.6</v>
      </c>
      <c r="G34" s="398">
        <v>8</v>
      </c>
      <c r="H34" s="71"/>
      <c r="I34" s="71"/>
      <c r="J34" s="71"/>
      <c r="K34" s="71"/>
      <c r="L34" s="398">
        <v>12</v>
      </c>
      <c r="M34" s="398">
        <v>10</v>
      </c>
      <c r="N34" s="71"/>
      <c r="O34" s="71"/>
      <c r="P34" s="71"/>
      <c r="Q34" s="71"/>
    </row>
    <row r="35" spans="1:17">
      <c r="A35" s="575"/>
      <c r="B35" s="596"/>
      <c r="C35" s="56"/>
      <c r="D35" s="181"/>
      <c r="E35" s="33" t="s">
        <v>92</v>
      </c>
      <c r="F35" s="398">
        <v>6</v>
      </c>
      <c r="G35" s="398">
        <v>6</v>
      </c>
      <c r="H35" s="71"/>
      <c r="I35" s="71"/>
      <c r="J35" s="71"/>
      <c r="K35" s="71"/>
      <c r="L35" s="65">
        <v>7.5</v>
      </c>
      <c r="M35" s="65">
        <v>7.5</v>
      </c>
      <c r="N35" s="71"/>
      <c r="O35" s="71"/>
      <c r="P35" s="71"/>
      <c r="Q35" s="71"/>
    </row>
    <row r="36" spans="1:17" ht="13.5" customHeight="1">
      <c r="A36" s="575"/>
      <c r="B36" s="596"/>
      <c r="C36" s="56"/>
      <c r="D36" s="181"/>
      <c r="E36" s="33" t="s">
        <v>41</v>
      </c>
      <c r="F36" s="65">
        <v>4.5</v>
      </c>
      <c r="G36" s="65">
        <v>4.5</v>
      </c>
      <c r="H36" s="71"/>
      <c r="I36" s="71"/>
      <c r="J36" s="71"/>
      <c r="K36" s="71"/>
      <c r="L36" s="398">
        <v>5</v>
      </c>
      <c r="M36" s="398">
        <v>5</v>
      </c>
      <c r="N36" s="71"/>
      <c r="O36" s="71"/>
      <c r="P36" s="71"/>
      <c r="Q36" s="71"/>
    </row>
    <row r="37" spans="1:17">
      <c r="A37" s="576"/>
      <c r="B37" s="597"/>
      <c r="C37" s="68"/>
      <c r="D37" s="181"/>
      <c r="E37" s="50" t="s">
        <v>210</v>
      </c>
      <c r="F37" s="398">
        <v>24</v>
      </c>
      <c r="G37" s="398">
        <v>15</v>
      </c>
      <c r="H37" s="115"/>
      <c r="I37" s="115"/>
      <c r="J37" s="115"/>
      <c r="K37" s="115"/>
      <c r="L37" s="398">
        <v>40</v>
      </c>
      <c r="M37" s="398">
        <v>25</v>
      </c>
      <c r="N37" s="71"/>
      <c r="O37" s="71"/>
      <c r="P37" s="71"/>
      <c r="Q37" s="71"/>
    </row>
    <row r="38" spans="1:17">
      <c r="A38" s="643">
        <v>379</v>
      </c>
      <c r="B38" s="646" t="s">
        <v>282</v>
      </c>
      <c r="C38" s="221">
        <v>230</v>
      </c>
      <c r="D38" s="305">
        <v>250</v>
      </c>
      <c r="E38" s="306" t="s">
        <v>119</v>
      </c>
      <c r="F38" s="503">
        <v>108</v>
      </c>
      <c r="G38" s="503">
        <v>79</v>
      </c>
      <c r="H38" s="308">
        <v>19</v>
      </c>
      <c r="I38" s="308">
        <v>20.3</v>
      </c>
      <c r="J38" s="308">
        <v>24.2</v>
      </c>
      <c r="K38" s="308">
        <v>285.2</v>
      </c>
      <c r="L38" s="397">
        <v>121</v>
      </c>
      <c r="M38" s="245">
        <v>88.5</v>
      </c>
      <c r="N38" s="308">
        <v>20.7</v>
      </c>
      <c r="O38" s="308">
        <v>22.1</v>
      </c>
      <c r="P38" s="308">
        <v>26.4</v>
      </c>
      <c r="Q38" s="308">
        <v>310</v>
      </c>
    </row>
    <row r="39" spans="1:17">
      <c r="A39" s="644"/>
      <c r="B39" s="647"/>
      <c r="C39" s="309"/>
      <c r="D39" s="309"/>
      <c r="E39" s="306" t="s">
        <v>201</v>
      </c>
      <c r="F39" s="503">
        <v>7</v>
      </c>
      <c r="G39" s="503">
        <v>7</v>
      </c>
      <c r="H39" s="248"/>
      <c r="I39" s="248"/>
      <c r="J39" s="248"/>
      <c r="K39" s="248"/>
      <c r="L39" s="503">
        <v>8</v>
      </c>
      <c r="M39" s="503">
        <v>8</v>
      </c>
      <c r="N39" s="271"/>
      <c r="O39" s="271"/>
      <c r="P39" s="271"/>
      <c r="Q39" s="271"/>
    </row>
    <row r="40" spans="1:17">
      <c r="A40" s="644"/>
      <c r="B40" s="647"/>
      <c r="C40" s="309"/>
      <c r="D40" s="309"/>
      <c r="E40" s="306" t="s">
        <v>109</v>
      </c>
      <c r="F40" s="503">
        <v>10</v>
      </c>
      <c r="G40" s="503">
        <v>10</v>
      </c>
      <c r="H40" s="248"/>
      <c r="I40" s="248"/>
      <c r="J40" s="248"/>
      <c r="K40" s="248"/>
      <c r="L40" s="503">
        <v>11</v>
      </c>
      <c r="M40" s="503">
        <v>11</v>
      </c>
      <c r="N40" s="271"/>
      <c r="O40" s="271"/>
      <c r="P40" s="271"/>
      <c r="Q40" s="271"/>
    </row>
    <row r="41" spans="1:17">
      <c r="A41" s="644"/>
      <c r="B41" s="647"/>
      <c r="C41" s="309"/>
      <c r="D41" s="309"/>
      <c r="E41" s="306" t="s">
        <v>38</v>
      </c>
      <c r="F41" s="307">
        <v>22.1</v>
      </c>
      <c r="G41" s="307">
        <v>18.399999999999999</v>
      </c>
      <c r="H41" s="248"/>
      <c r="I41" s="248"/>
      <c r="J41" s="248"/>
      <c r="K41" s="248"/>
      <c r="L41" s="503">
        <v>24</v>
      </c>
      <c r="M41" s="503">
        <v>20</v>
      </c>
      <c r="N41" s="271"/>
      <c r="O41" s="271"/>
      <c r="P41" s="271"/>
      <c r="Q41" s="271"/>
    </row>
    <row r="42" spans="1:17">
      <c r="A42" s="644"/>
      <c r="B42" s="647"/>
      <c r="C42" s="309"/>
      <c r="D42" s="309"/>
      <c r="E42" s="306" t="s">
        <v>104</v>
      </c>
      <c r="F42" s="307">
        <v>3.6</v>
      </c>
      <c r="G42" s="307">
        <v>3.6</v>
      </c>
      <c r="H42" s="248"/>
      <c r="I42" s="248"/>
      <c r="J42" s="248"/>
      <c r="K42" s="248"/>
      <c r="L42" s="503">
        <v>4</v>
      </c>
      <c r="M42" s="503">
        <v>4</v>
      </c>
      <c r="N42" s="271"/>
      <c r="O42" s="271"/>
      <c r="P42" s="271"/>
      <c r="Q42" s="271"/>
    </row>
    <row r="43" spans="1:17">
      <c r="A43" s="644"/>
      <c r="B43" s="647"/>
      <c r="C43" s="309"/>
      <c r="D43" s="309"/>
      <c r="E43" s="221" t="s">
        <v>37</v>
      </c>
      <c r="F43" s="223">
        <v>193</v>
      </c>
      <c r="G43" s="395">
        <v>144</v>
      </c>
      <c r="H43" s="248"/>
      <c r="I43" s="248"/>
      <c r="J43" s="248"/>
      <c r="K43" s="248"/>
      <c r="L43" s="395">
        <v>209</v>
      </c>
      <c r="M43" s="395">
        <v>157</v>
      </c>
      <c r="N43" s="271"/>
      <c r="O43" s="271"/>
      <c r="P43" s="271"/>
      <c r="Q43" s="271"/>
    </row>
    <row r="44" spans="1:17">
      <c r="A44" s="644"/>
      <c r="B44" s="647"/>
      <c r="C44" s="309"/>
      <c r="D44" s="309"/>
      <c r="E44" s="221" t="s">
        <v>283</v>
      </c>
      <c r="F44" s="223"/>
      <c r="G44" s="253">
        <v>50</v>
      </c>
      <c r="H44" s="248"/>
      <c r="I44" s="248"/>
      <c r="J44" s="248"/>
      <c r="K44" s="248"/>
      <c r="L44" s="248"/>
      <c r="M44" s="336">
        <v>60</v>
      </c>
      <c r="N44" s="271"/>
      <c r="O44" s="271"/>
      <c r="P44" s="271"/>
      <c r="Q44" s="271"/>
    </row>
    <row r="45" spans="1:17" ht="15" customHeight="1">
      <c r="A45" s="645"/>
      <c r="B45" s="648"/>
      <c r="C45" s="310"/>
      <c r="D45" s="310"/>
      <c r="E45" s="221" t="s">
        <v>284</v>
      </c>
      <c r="F45" s="221"/>
      <c r="G45" s="253">
        <v>180</v>
      </c>
      <c r="H45" s="106"/>
      <c r="I45" s="106"/>
      <c r="J45" s="106"/>
      <c r="K45" s="106"/>
      <c r="L45" s="248"/>
      <c r="M45" s="336">
        <v>200</v>
      </c>
      <c r="N45" s="271"/>
      <c r="O45" s="271"/>
      <c r="P45" s="271"/>
      <c r="Q45" s="271"/>
    </row>
    <row r="46" spans="1:17">
      <c r="A46" s="601">
        <v>508</v>
      </c>
      <c r="B46" s="680" t="s">
        <v>176</v>
      </c>
      <c r="C46" s="135">
        <v>200</v>
      </c>
      <c r="D46" s="135">
        <v>200</v>
      </c>
      <c r="E46" s="172" t="s">
        <v>111</v>
      </c>
      <c r="F46" s="438">
        <v>25</v>
      </c>
      <c r="G46" s="138">
        <v>30.5</v>
      </c>
      <c r="H46" s="139">
        <v>0.5</v>
      </c>
      <c r="I46" s="139">
        <v>0</v>
      </c>
      <c r="J46" s="139">
        <v>27</v>
      </c>
      <c r="K46" s="139">
        <v>110</v>
      </c>
      <c r="L46" s="65">
        <v>25</v>
      </c>
      <c r="M46" s="65">
        <v>30.5</v>
      </c>
      <c r="N46" s="71">
        <v>0.5</v>
      </c>
      <c r="O46" s="71">
        <v>0</v>
      </c>
      <c r="P46" s="71">
        <v>27</v>
      </c>
      <c r="Q46" s="71">
        <v>110</v>
      </c>
    </row>
    <row r="47" spans="1:17" ht="15" customHeight="1">
      <c r="A47" s="601"/>
      <c r="B47" s="680"/>
      <c r="C47" s="182"/>
      <c r="D47" s="182"/>
      <c r="E47" s="172" t="s">
        <v>35</v>
      </c>
      <c r="F47" s="438">
        <v>13</v>
      </c>
      <c r="G47" s="438">
        <v>13</v>
      </c>
      <c r="H47" s="142"/>
      <c r="I47" s="142"/>
      <c r="J47" s="142"/>
      <c r="K47" s="142"/>
      <c r="L47" s="398">
        <v>13</v>
      </c>
      <c r="M47" s="398">
        <v>13</v>
      </c>
      <c r="N47" s="115"/>
      <c r="O47" s="115"/>
      <c r="P47" s="115"/>
      <c r="Q47" s="115"/>
    </row>
    <row r="48" spans="1:17">
      <c r="A48" s="180">
        <v>108</v>
      </c>
      <c r="B48" s="191" t="s">
        <v>170</v>
      </c>
      <c r="C48" s="73">
        <v>50</v>
      </c>
      <c r="D48" s="73">
        <v>60</v>
      </c>
      <c r="E48" s="33" t="s">
        <v>13</v>
      </c>
      <c r="F48" s="398">
        <v>50</v>
      </c>
      <c r="G48" s="398">
        <v>50</v>
      </c>
      <c r="H48" s="71">
        <v>3.8</v>
      </c>
      <c r="I48" s="71">
        <v>0.4</v>
      </c>
      <c r="J48" s="71">
        <v>24.6</v>
      </c>
      <c r="K48" s="71">
        <v>117.5</v>
      </c>
      <c r="L48" s="398">
        <v>60</v>
      </c>
      <c r="M48" s="398">
        <v>60</v>
      </c>
      <c r="N48" s="115">
        <v>4.5999999999999996</v>
      </c>
      <c r="O48" s="115">
        <v>0.5</v>
      </c>
      <c r="P48" s="115">
        <v>29.5</v>
      </c>
      <c r="Q48" s="71">
        <v>141</v>
      </c>
    </row>
    <row r="49" spans="1:17">
      <c r="A49" s="180">
        <v>109</v>
      </c>
      <c r="B49" s="191" t="s">
        <v>177</v>
      </c>
      <c r="C49" s="73">
        <v>50</v>
      </c>
      <c r="D49" s="73">
        <v>70</v>
      </c>
      <c r="E49" s="33" t="s">
        <v>17</v>
      </c>
      <c r="F49" s="398">
        <v>50</v>
      </c>
      <c r="G49" s="398">
        <v>50</v>
      </c>
      <c r="H49" s="71">
        <v>3.3</v>
      </c>
      <c r="I49" s="71">
        <v>0.6</v>
      </c>
      <c r="J49" s="71">
        <v>16.7</v>
      </c>
      <c r="K49" s="71">
        <v>87</v>
      </c>
      <c r="L49" s="398">
        <v>70</v>
      </c>
      <c r="M49" s="398">
        <v>70</v>
      </c>
      <c r="N49" s="115">
        <v>4.5999999999999996</v>
      </c>
      <c r="O49" s="115">
        <v>0.8</v>
      </c>
      <c r="P49" s="115">
        <v>23.4</v>
      </c>
      <c r="Q49" s="71">
        <v>122</v>
      </c>
    </row>
    <row r="50" spans="1:17">
      <c r="A50" s="652"/>
      <c r="B50" s="49" t="s">
        <v>204</v>
      </c>
      <c r="C50" s="311"/>
      <c r="D50" s="311"/>
      <c r="E50" s="271"/>
      <c r="F50" s="248"/>
      <c r="G50" s="248"/>
      <c r="H50" s="283">
        <f>H49+H48+H46+H38+H37+H30+H26+H23</f>
        <v>33.5</v>
      </c>
      <c r="I50" s="283">
        <f>I49+I48+I46+I38+I37+I30+I26+I23</f>
        <v>30.000000000000004</v>
      </c>
      <c r="J50" s="283">
        <f>J49+J48+J46+J38+J37+J30+J26+J23</f>
        <v>117.6</v>
      </c>
      <c r="K50" s="283">
        <f>K49+K48+K46+K38+K37+K30+K26+K23</f>
        <v>851.7</v>
      </c>
      <c r="L50" s="283"/>
      <c r="M50" s="283"/>
      <c r="N50" s="283">
        <f>SUM(N26:N49)</f>
        <v>40.6</v>
      </c>
      <c r="O50" s="283">
        <f>SUM(O26:O49)</f>
        <v>35.5</v>
      </c>
      <c r="P50" s="283">
        <f>SUM(P26:P49)</f>
        <v>122</v>
      </c>
      <c r="Q50" s="283">
        <f>SUM(Q26:Q49)</f>
        <v>946</v>
      </c>
    </row>
    <row r="51" spans="1:17">
      <c r="A51" s="652"/>
      <c r="B51" s="49" t="s">
        <v>181</v>
      </c>
      <c r="C51" s="311"/>
      <c r="D51" s="311"/>
      <c r="E51" s="271"/>
      <c r="F51" s="248"/>
      <c r="G51" s="248"/>
      <c r="H51" s="283">
        <f>H50+H24</f>
        <v>49.7</v>
      </c>
      <c r="I51" s="283">
        <f>I50+I24</f>
        <v>47.86</v>
      </c>
      <c r="J51" s="283">
        <f>J50+J24</f>
        <v>200.2</v>
      </c>
      <c r="K51" s="283">
        <f>K50+K24</f>
        <v>1409.9</v>
      </c>
      <c r="L51" s="283"/>
      <c r="M51" s="283"/>
      <c r="N51" s="283">
        <f>N50+N24</f>
        <v>63.900000000000006</v>
      </c>
      <c r="O51" s="283">
        <f>O50+O24</f>
        <v>59.2</v>
      </c>
      <c r="P51" s="283">
        <f>P50+P24</f>
        <v>227.7</v>
      </c>
      <c r="Q51" s="283">
        <f>Q50+Q24</f>
        <v>1635.6</v>
      </c>
    </row>
    <row r="52" spans="1:17">
      <c r="A52" s="271"/>
      <c r="B52" s="673" t="s">
        <v>159</v>
      </c>
      <c r="C52" s="674"/>
      <c r="D52" s="674"/>
      <c r="E52" s="675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</row>
    <row r="53" spans="1:17" ht="15" customHeight="1">
      <c r="A53" s="615">
        <v>22</v>
      </c>
      <c r="B53" s="616" t="s">
        <v>95</v>
      </c>
      <c r="C53" s="243">
        <v>100</v>
      </c>
      <c r="D53" s="247"/>
      <c r="E53" s="244" t="s">
        <v>65</v>
      </c>
      <c r="F53" s="245">
        <v>108</v>
      </c>
      <c r="G53" s="245">
        <v>91</v>
      </c>
      <c r="H53" s="248"/>
      <c r="I53" s="248"/>
      <c r="J53" s="248"/>
      <c r="K53" s="248"/>
      <c r="L53" s="271"/>
      <c r="M53" s="271"/>
      <c r="N53" s="271"/>
      <c r="O53" s="271"/>
      <c r="P53" s="271"/>
      <c r="Q53" s="271"/>
    </row>
    <row r="54" spans="1:17">
      <c r="A54" s="615"/>
      <c r="B54" s="616"/>
      <c r="C54" s="243"/>
      <c r="D54" s="247"/>
      <c r="E54" s="244" t="s">
        <v>96</v>
      </c>
      <c r="F54" s="245">
        <v>10</v>
      </c>
      <c r="G54" s="245">
        <v>10</v>
      </c>
      <c r="H54" s="248"/>
      <c r="I54" s="248"/>
      <c r="J54" s="248"/>
      <c r="K54" s="248"/>
      <c r="L54" s="271"/>
      <c r="M54" s="271"/>
      <c r="N54" s="271"/>
      <c r="O54" s="271"/>
      <c r="P54" s="271"/>
      <c r="Q54" s="271"/>
    </row>
    <row r="55" spans="1:17">
      <c r="A55" s="615">
        <v>44</v>
      </c>
      <c r="B55" s="672" t="s">
        <v>97</v>
      </c>
      <c r="C55" s="272">
        <v>100</v>
      </c>
      <c r="D55" s="312"/>
      <c r="E55" s="271" t="s">
        <v>46</v>
      </c>
      <c r="F55" s="245">
        <v>74</v>
      </c>
      <c r="G55" s="245">
        <v>59</v>
      </c>
      <c r="H55" s="313"/>
      <c r="I55" s="313"/>
      <c r="J55" s="313"/>
      <c r="K55" s="313"/>
      <c r="L55" s="271"/>
      <c r="M55" s="271"/>
      <c r="N55" s="271"/>
      <c r="O55" s="271"/>
      <c r="P55" s="271"/>
      <c r="Q55" s="271"/>
    </row>
    <row r="56" spans="1:17">
      <c r="A56" s="615"/>
      <c r="B56" s="672"/>
      <c r="C56" s="272"/>
      <c r="D56" s="312"/>
      <c r="E56" s="271" t="s">
        <v>48</v>
      </c>
      <c r="F56" s="245">
        <v>48</v>
      </c>
      <c r="G56" s="245">
        <v>35</v>
      </c>
      <c r="H56" s="313"/>
      <c r="I56" s="313"/>
      <c r="J56" s="313"/>
      <c r="K56" s="313"/>
      <c r="L56" s="271"/>
      <c r="M56" s="271"/>
      <c r="N56" s="271"/>
      <c r="O56" s="271"/>
      <c r="P56" s="271"/>
      <c r="Q56" s="271"/>
    </row>
    <row r="57" spans="1:17">
      <c r="A57" s="615"/>
      <c r="B57" s="672"/>
      <c r="C57" s="272"/>
      <c r="D57" s="312"/>
      <c r="E57" s="271" t="s">
        <v>41</v>
      </c>
      <c r="F57" s="245">
        <v>7</v>
      </c>
      <c r="G57" s="245">
        <v>7</v>
      </c>
      <c r="H57" s="313"/>
      <c r="I57" s="313"/>
      <c r="J57" s="313"/>
      <c r="K57" s="313"/>
      <c r="L57" s="271"/>
      <c r="M57" s="271"/>
      <c r="N57" s="271"/>
      <c r="O57" s="271"/>
      <c r="P57" s="271"/>
      <c r="Q57" s="271"/>
    </row>
    <row r="58" spans="1:17">
      <c r="A58" s="615">
        <v>386</v>
      </c>
      <c r="B58" s="672" t="s">
        <v>51</v>
      </c>
      <c r="C58" s="272">
        <v>100</v>
      </c>
      <c r="D58" s="312"/>
      <c r="E58" s="271" t="s">
        <v>43</v>
      </c>
      <c r="F58" s="245">
        <v>62</v>
      </c>
      <c r="G58" s="245">
        <v>62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</row>
    <row r="59" spans="1:17">
      <c r="A59" s="615"/>
      <c r="B59" s="672"/>
      <c r="C59" s="272"/>
      <c r="D59" s="312"/>
      <c r="E59" s="271" t="s">
        <v>13</v>
      </c>
      <c r="F59" s="245">
        <v>13</v>
      </c>
      <c r="G59" s="245">
        <v>13</v>
      </c>
      <c r="H59" s="271"/>
      <c r="I59" s="271"/>
      <c r="J59" s="271"/>
      <c r="K59" s="271"/>
      <c r="L59" s="271"/>
      <c r="M59" s="271"/>
      <c r="N59" s="271"/>
      <c r="O59" s="271"/>
      <c r="P59" s="271"/>
      <c r="Q59" s="271"/>
    </row>
    <row r="60" spans="1:17">
      <c r="A60" s="615"/>
      <c r="B60" s="672"/>
      <c r="C60" s="272"/>
      <c r="D60" s="312"/>
      <c r="E60" s="271" t="s">
        <v>52</v>
      </c>
      <c r="F60" s="245">
        <v>28</v>
      </c>
      <c r="G60" s="245">
        <v>28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</row>
    <row r="61" spans="1:17">
      <c r="A61" s="615"/>
      <c r="B61" s="672"/>
      <c r="C61" s="272"/>
      <c r="D61" s="312"/>
      <c r="E61" s="271" t="s">
        <v>33</v>
      </c>
      <c r="F61" s="245">
        <v>4</v>
      </c>
      <c r="G61" s="245">
        <v>4</v>
      </c>
      <c r="H61" s="271"/>
      <c r="I61" s="271"/>
      <c r="J61" s="271"/>
      <c r="K61" s="271"/>
      <c r="L61" s="271"/>
      <c r="M61" s="271"/>
      <c r="N61" s="271"/>
      <c r="O61" s="271"/>
      <c r="P61" s="271"/>
      <c r="Q61" s="271"/>
    </row>
    <row r="62" spans="1:17">
      <c r="A62" s="615">
        <v>333</v>
      </c>
      <c r="B62" s="616" t="s">
        <v>98</v>
      </c>
      <c r="C62" s="187" t="s">
        <v>9</v>
      </c>
      <c r="D62" s="101"/>
      <c r="E62" s="301" t="s">
        <v>68</v>
      </c>
      <c r="F62" s="245">
        <v>120</v>
      </c>
      <c r="G62" s="245">
        <v>120</v>
      </c>
      <c r="H62" s="248"/>
      <c r="I62" s="248"/>
      <c r="J62" s="248"/>
      <c r="K62" s="248"/>
      <c r="L62" s="271"/>
      <c r="M62" s="271"/>
      <c r="N62" s="271"/>
      <c r="O62" s="271"/>
      <c r="P62" s="271"/>
      <c r="Q62" s="271"/>
    </row>
    <row r="63" spans="1:17">
      <c r="A63" s="615"/>
      <c r="B63" s="616"/>
      <c r="C63" s="187"/>
      <c r="D63" s="101"/>
      <c r="E63" s="301" t="s">
        <v>61</v>
      </c>
      <c r="F63" s="245">
        <v>7</v>
      </c>
      <c r="G63" s="245">
        <v>7</v>
      </c>
      <c r="H63" s="248"/>
      <c r="I63" s="248"/>
      <c r="J63" s="248"/>
      <c r="K63" s="248"/>
      <c r="L63" s="271"/>
      <c r="M63" s="271"/>
      <c r="N63" s="271"/>
      <c r="O63" s="271"/>
      <c r="P63" s="271"/>
      <c r="Q63" s="271"/>
    </row>
    <row r="64" spans="1:17">
      <c r="A64" s="615"/>
      <c r="B64" s="616"/>
      <c r="C64" s="187"/>
      <c r="D64" s="101"/>
      <c r="E64" s="301" t="s">
        <v>99</v>
      </c>
      <c r="F64" s="245">
        <v>7</v>
      </c>
      <c r="G64" s="245">
        <v>7</v>
      </c>
      <c r="H64" s="248"/>
      <c r="I64" s="248"/>
      <c r="J64" s="248"/>
      <c r="K64" s="248"/>
      <c r="L64" s="271"/>
      <c r="M64" s="271"/>
      <c r="N64" s="271"/>
      <c r="O64" s="271"/>
      <c r="P64" s="271"/>
      <c r="Q64" s="271"/>
    </row>
    <row r="65" spans="1:17">
      <c r="A65" s="615">
        <v>429</v>
      </c>
      <c r="B65" s="616" t="s">
        <v>70</v>
      </c>
      <c r="C65" s="187" t="s">
        <v>18</v>
      </c>
      <c r="D65" s="101"/>
      <c r="E65" s="301" t="s">
        <v>71</v>
      </c>
      <c r="F65" s="245">
        <v>203.4</v>
      </c>
      <c r="G65" s="245">
        <v>151.19999999999999</v>
      </c>
      <c r="H65" s="248"/>
      <c r="I65" s="248"/>
      <c r="J65" s="248"/>
      <c r="K65" s="248"/>
      <c r="L65" s="271"/>
      <c r="M65" s="271"/>
      <c r="N65" s="271"/>
      <c r="O65" s="271"/>
      <c r="P65" s="271"/>
      <c r="Q65" s="271"/>
    </row>
    <row r="66" spans="1:17">
      <c r="A66" s="615"/>
      <c r="B66" s="616"/>
      <c r="C66" s="187"/>
      <c r="D66" s="101"/>
      <c r="E66" s="301" t="s">
        <v>55</v>
      </c>
      <c r="F66" s="245">
        <v>28.8</v>
      </c>
      <c r="G66" s="245">
        <v>27</v>
      </c>
      <c r="H66" s="248"/>
      <c r="I66" s="248"/>
      <c r="J66" s="248"/>
      <c r="K66" s="248"/>
      <c r="L66" s="271"/>
      <c r="M66" s="271"/>
      <c r="N66" s="271"/>
      <c r="O66" s="271"/>
      <c r="P66" s="271"/>
      <c r="Q66" s="271"/>
    </row>
    <row r="67" spans="1:17">
      <c r="A67" s="615"/>
      <c r="B67" s="616"/>
      <c r="C67" s="187"/>
      <c r="D67" s="101"/>
      <c r="E67" s="301" t="s">
        <v>33</v>
      </c>
      <c r="F67" s="245">
        <v>8</v>
      </c>
      <c r="G67" s="245">
        <v>8</v>
      </c>
      <c r="H67" s="248"/>
      <c r="I67" s="248"/>
      <c r="J67" s="248"/>
      <c r="K67" s="248"/>
      <c r="L67" s="271"/>
      <c r="M67" s="271"/>
      <c r="N67" s="271"/>
      <c r="O67" s="271"/>
      <c r="P67" s="271"/>
      <c r="Q67" s="271"/>
    </row>
  </sheetData>
  <mergeCells count="34">
    <mergeCell ref="A10:A18"/>
    <mergeCell ref="B10:B18"/>
    <mergeCell ref="A30:A37"/>
    <mergeCell ref="B30:B37"/>
    <mergeCell ref="B38:B45"/>
    <mergeCell ref="A38:A45"/>
    <mergeCell ref="A46:A47"/>
    <mergeCell ref="B25:E25"/>
    <mergeCell ref="L4:Q4"/>
    <mergeCell ref="C4:D4"/>
    <mergeCell ref="A2:Q2"/>
    <mergeCell ref="A26:A29"/>
    <mergeCell ref="B26:B29"/>
    <mergeCell ref="A4:A5"/>
    <mergeCell ref="E4:E5"/>
    <mergeCell ref="F4:K4"/>
    <mergeCell ref="A24:A25"/>
    <mergeCell ref="A19:A20"/>
    <mergeCell ref="B19:B20"/>
    <mergeCell ref="A6:A9"/>
    <mergeCell ref="B6:B9"/>
    <mergeCell ref="B46:B47"/>
    <mergeCell ref="A65:A67"/>
    <mergeCell ref="B65:B67"/>
    <mergeCell ref="A50:A51"/>
    <mergeCell ref="A62:A64"/>
    <mergeCell ref="B62:B64"/>
    <mergeCell ref="B58:B61"/>
    <mergeCell ref="A58:A61"/>
    <mergeCell ref="B55:B57"/>
    <mergeCell ref="A55:A57"/>
    <mergeCell ref="B53:B54"/>
    <mergeCell ref="A53:A54"/>
    <mergeCell ref="B52:E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6"/>
  <sheetViews>
    <sheetView topLeftCell="A46" workbookViewId="0">
      <selection activeCell="T20" sqref="T20"/>
    </sheetView>
  </sheetViews>
  <sheetFormatPr defaultRowHeight="15"/>
  <cols>
    <col min="1" max="1" width="5.28515625" style="21" customWidth="1"/>
    <col min="2" max="2" width="21.42578125" style="21" customWidth="1"/>
    <col min="3" max="4" width="6.7109375" style="21" customWidth="1"/>
    <col min="5" max="5" width="17.5703125" style="21" customWidth="1"/>
    <col min="6" max="17" width="6.7109375" style="21" customWidth="1"/>
    <col min="18" max="16384" width="9.140625" style="21"/>
  </cols>
  <sheetData>
    <row r="1" spans="1:17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7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>
      <c r="A3" s="36"/>
      <c r="B3" s="36"/>
      <c r="C3" s="36"/>
      <c r="D3" s="36"/>
      <c r="E3" s="36"/>
      <c r="F3" s="36"/>
      <c r="G3" s="36"/>
      <c r="H3" s="91" t="s">
        <v>262</v>
      </c>
      <c r="I3" s="36"/>
      <c r="J3" s="36"/>
      <c r="K3" s="36"/>
      <c r="L3" s="36"/>
      <c r="M3" s="36"/>
      <c r="N3" s="36"/>
      <c r="O3" s="36"/>
      <c r="P3" s="36"/>
      <c r="Q3" s="36"/>
    </row>
    <row r="4" spans="1:17" ht="26.25" customHeight="1">
      <c r="A4" s="590" t="s">
        <v>23</v>
      </c>
      <c r="B4" s="129" t="s">
        <v>24</v>
      </c>
      <c r="C4" s="590" t="s">
        <v>133</v>
      </c>
      <c r="D4" s="590"/>
      <c r="E4" s="653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5.5" customHeight="1">
      <c r="A5" s="590"/>
      <c r="B5" s="83" t="s">
        <v>154</v>
      </c>
      <c r="C5" s="81" t="s">
        <v>145</v>
      </c>
      <c r="D5" s="81" t="s">
        <v>232</v>
      </c>
      <c r="E5" s="653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5" customHeight="1">
      <c r="A6" s="164">
        <v>106</v>
      </c>
      <c r="B6" s="212" t="s">
        <v>349</v>
      </c>
      <c r="C6" s="130">
        <v>50</v>
      </c>
      <c r="D6" s="130">
        <v>50</v>
      </c>
      <c r="E6" s="165" t="s">
        <v>10</v>
      </c>
      <c r="F6" s="63">
        <v>53.5</v>
      </c>
      <c r="G6" s="406">
        <v>50</v>
      </c>
      <c r="H6" s="69">
        <v>0.4</v>
      </c>
      <c r="I6" s="70">
        <v>7.0000000000000007E-2</v>
      </c>
      <c r="J6" s="69">
        <v>1.3</v>
      </c>
      <c r="K6" s="69">
        <v>8.4</v>
      </c>
      <c r="L6" s="63">
        <v>53.5</v>
      </c>
      <c r="M6" s="406">
        <v>50</v>
      </c>
      <c r="N6" s="69">
        <v>0.55000000000000004</v>
      </c>
      <c r="O6" s="69">
        <v>0.1</v>
      </c>
      <c r="P6" s="69">
        <v>1.9</v>
      </c>
      <c r="Q6" s="69">
        <v>12</v>
      </c>
    </row>
    <row r="7" spans="1:17" ht="15.75" customHeight="1">
      <c r="A7" s="688">
        <v>337</v>
      </c>
      <c r="B7" s="685" t="s">
        <v>307</v>
      </c>
      <c r="C7" s="275">
        <v>100</v>
      </c>
      <c r="D7" s="275">
        <v>120</v>
      </c>
      <c r="E7" s="276" t="s">
        <v>117</v>
      </c>
      <c r="F7" s="403">
        <v>108</v>
      </c>
      <c r="G7" s="403">
        <v>88</v>
      </c>
      <c r="H7" s="278">
        <v>15.9</v>
      </c>
      <c r="I7" s="278">
        <v>7.8</v>
      </c>
      <c r="J7" s="278">
        <v>3.2</v>
      </c>
      <c r="K7" s="278">
        <v>147</v>
      </c>
      <c r="L7" s="277">
        <v>129.6</v>
      </c>
      <c r="M7" s="277">
        <v>105.6</v>
      </c>
      <c r="N7" s="278">
        <v>19.100000000000001</v>
      </c>
      <c r="O7" s="278">
        <v>9.3000000000000007</v>
      </c>
      <c r="P7" s="278">
        <v>3.8</v>
      </c>
      <c r="Q7" s="278">
        <v>176.4</v>
      </c>
    </row>
    <row r="8" spans="1:17">
      <c r="A8" s="689"/>
      <c r="B8" s="686"/>
      <c r="C8" s="279"/>
      <c r="D8" s="279"/>
      <c r="E8" s="276" t="s">
        <v>104</v>
      </c>
      <c r="F8" s="403">
        <v>5</v>
      </c>
      <c r="G8" s="403">
        <v>5</v>
      </c>
      <c r="H8" s="268"/>
      <c r="I8" s="268"/>
      <c r="J8" s="268"/>
      <c r="K8" s="268"/>
      <c r="L8" s="403">
        <v>6</v>
      </c>
      <c r="M8" s="403">
        <v>6</v>
      </c>
      <c r="N8" s="268"/>
      <c r="O8" s="268"/>
      <c r="P8" s="268"/>
      <c r="Q8" s="268"/>
    </row>
    <row r="9" spans="1:17">
      <c r="A9" s="689"/>
      <c r="B9" s="686"/>
      <c r="C9" s="279"/>
      <c r="D9" s="279"/>
      <c r="E9" s="276" t="s">
        <v>268</v>
      </c>
      <c r="F9" s="277">
        <v>6.5</v>
      </c>
      <c r="G9" s="277">
        <v>6.5</v>
      </c>
      <c r="H9" s="268"/>
      <c r="I9" s="268"/>
      <c r="J9" s="268"/>
      <c r="K9" s="268"/>
      <c r="L9" s="403">
        <v>7</v>
      </c>
      <c r="M9" s="403">
        <v>7</v>
      </c>
      <c r="N9" s="268"/>
      <c r="O9" s="268"/>
      <c r="P9" s="268"/>
      <c r="Q9" s="268"/>
    </row>
    <row r="10" spans="1:17">
      <c r="A10" s="689"/>
      <c r="B10" s="686"/>
      <c r="C10" s="279"/>
      <c r="D10" s="279"/>
      <c r="E10" s="276" t="s">
        <v>88</v>
      </c>
      <c r="F10" s="277">
        <v>29.3</v>
      </c>
      <c r="G10" s="277">
        <v>26</v>
      </c>
      <c r="H10" s="268"/>
      <c r="I10" s="268"/>
      <c r="J10" s="268"/>
      <c r="K10" s="268"/>
      <c r="L10" s="277">
        <v>35.1</v>
      </c>
      <c r="M10" s="277">
        <v>31.2</v>
      </c>
      <c r="N10" s="268"/>
      <c r="O10" s="268"/>
      <c r="P10" s="268"/>
      <c r="Q10" s="268"/>
    </row>
    <row r="11" spans="1:17">
      <c r="A11" s="689"/>
      <c r="B11" s="686"/>
      <c r="C11" s="279"/>
      <c r="D11" s="279"/>
      <c r="E11" s="276" t="s">
        <v>55</v>
      </c>
      <c r="F11" s="403">
        <v>10</v>
      </c>
      <c r="G11" s="403">
        <v>10</v>
      </c>
      <c r="H11" s="268"/>
      <c r="I11" s="268"/>
      <c r="J11" s="268"/>
      <c r="K11" s="268"/>
      <c r="L11" s="403">
        <v>10</v>
      </c>
      <c r="M11" s="403">
        <v>10</v>
      </c>
      <c r="N11" s="268"/>
      <c r="O11" s="268"/>
      <c r="P11" s="268"/>
      <c r="Q11" s="268"/>
    </row>
    <row r="12" spans="1:17">
      <c r="A12" s="689"/>
      <c r="B12" s="686"/>
      <c r="C12" s="279"/>
      <c r="D12" s="279"/>
      <c r="E12" s="276" t="s">
        <v>104</v>
      </c>
      <c r="F12" s="277">
        <v>2.6</v>
      </c>
      <c r="G12" s="277">
        <v>2.6</v>
      </c>
      <c r="H12" s="268"/>
      <c r="I12" s="268"/>
      <c r="J12" s="268"/>
      <c r="K12" s="268"/>
      <c r="L12" s="277">
        <v>3.1</v>
      </c>
      <c r="M12" s="277">
        <v>3.1</v>
      </c>
      <c r="N12" s="268"/>
      <c r="O12" s="268"/>
      <c r="P12" s="268"/>
      <c r="Q12" s="268"/>
    </row>
    <row r="13" spans="1:17">
      <c r="A13" s="690"/>
      <c r="B13" s="687"/>
      <c r="C13" s="279"/>
      <c r="D13" s="279"/>
      <c r="E13" s="405" t="s">
        <v>308</v>
      </c>
      <c r="F13" s="277"/>
      <c r="G13" s="404">
        <v>34</v>
      </c>
      <c r="H13" s="268"/>
      <c r="I13" s="268"/>
      <c r="J13" s="268"/>
      <c r="K13" s="268"/>
      <c r="L13" s="277"/>
      <c r="M13" s="404">
        <v>41</v>
      </c>
      <c r="N13" s="268"/>
      <c r="O13" s="268"/>
      <c r="P13" s="268"/>
      <c r="Q13" s="268"/>
    </row>
    <row r="14" spans="1:17">
      <c r="A14" s="691">
        <v>415</v>
      </c>
      <c r="B14" s="663" t="s">
        <v>235</v>
      </c>
      <c r="C14" s="120">
        <v>130</v>
      </c>
      <c r="D14" s="120">
        <v>150</v>
      </c>
      <c r="E14" s="221" t="s">
        <v>84</v>
      </c>
      <c r="F14" s="302">
        <v>44</v>
      </c>
      <c r="G14" s="302">
        <v>44</v>
      </c>
      <c r="H14" s="109">
        <v>3</v>
      </c>
      <c r="I14" s="109">
        <v>5.2</v>
      </c>
      <c r="J14" s="109">
        <v>28</v>
      </c>
      <c r="K14" s="109">
        <v>171.7</v>
      </c>
      <c r="L14" s="223">
        <v>52</v>
      </c>
      <c r="M14" s="223">
        <v>52</v>
      </c>
      <c r="N14" s="250">
        <v>3.5</v>
      </c>
      <c r="O14" s="250">
        <v>6</v>
      </c>
      <c r="P14" s="250">
        <v>32.4</v>
      </c>
      <c r="Q14" s="250">
        <v>198.1</v>
      </c>
    </row>
    <row r="15" spans="1:17" ht="15" customHeight="1">
      <c r="A15" s="692"/>
      <c r="B15" s="664"/>
      <c r="C15" s="101"/>
      <c r="D15" s="101"/>
      <c r="E15" s="221" t="s">
        <v>250</v>
      </c>
      <c r="F15" s="302">
        <v>94</v>
      </c>
      <c r="G15" s="302">
        <v>94</v>
      </c>
      <c r="H15" s="281"/>
      <c r="I15" s="281"/>
      <c r="J15" s="281"/>
      <c r="K15" s="281"/>
      <c r="L15" s="223">
        <v>108</v>
      </c>
      <c r="M15" s="223">
        <v>108</v>
      </c>
      <c r="N15" s="271"/>
      <c r="O15" s="271"/>
      <c r="P15" s="271"/>
      <c r="Q15" s="271"/>
    </row>
    <row r="16" spans="1:17">
      <c r="A16" s="693"/>
      <c r="B16" s="665"/>
      <c r="C16" s="101"/>
      <c r="D16" s="101"/>
      <c r="E16" s="221" t="s">
        <v>201</v>
      </c>
      <c r="F16" s="108">
        <v>5.5</v>
      </c>
      <c r="G16" s="108">
        <v>5.5</v>
      </c>
      <c r="H16" s="281"/>
      <c r="I16" s="281"/>
      <c r="J16" s="281"/>
      <c r="K16" s="281"/>
      <c r="L16" s="223">
        <v>6.3</v>
      </c>
      <c r="M16" s="223">
        <v>6.3</v>
      </c>
      <c r="N16" s="271"/>
      <c r="O16" s="271"/>
      <c r="P16" s="271"/>
      <c r="Q16" s="271"/>
    </row>
    <row r="17" spans="1:17" ht="15" customHeight="1">
      <c r="A17" s="524">
        <v>493</v>
      </c>
      <c r="B17" s="679" t="s">
        <v>171</v>
      </c>
      <c r="C17" s="178">
        <v>200</v>
      </c>
      <c r="D17" s="178">
        <v>200</v>
      </c>
      <c r="E17" s="41" t="s">
        <v>34</v>
      </c>
      <c r="F17" s="64">
        <v>1</v>
      </c>
      <c r="G17" s="165">
        <v>1</v>
      </c>
      <c r="H17" s="69">
        <v>0.1</v>
      </c>
      <c r="I17" s="69">
        <v>0</v>
      </c>
      <c r="J17" s="71">
        <v>15</v>
      </c>
      <c r="K17" s="71">
        <v>60</v>
      </c>
      <c r="L17" s="64">
        <v>1</v>
      </c>
      <c r="M17" s="64">
        <v>1</v>
      </c>
      <c r="N17" s="70">
        <v>0.1</v>
      </c>
      <c r="O17" s="70">
        <v>0</v>
      </c>
      <c r="P17" s="115">
        <v>15</v>
      </c>
      <c r="Q17" s="115">
        <v>60</v>
      </c>
    </row>
    <row r="18" spans="1:17">
      <c r="A18" s="524"/>
      <c r="B18" s="679"/>
      <c r="C18" s="178"/>
      <c r="D18" s="178"/>
      <c r="E18" s="41" t="s">
        <v>35</v>
      </c>
      <c r="F18" s="64">
        <v>13</v>
      </c>
      <c r="G18" s="165">
        <v>13</v>
      </c>
      <c r="H18" s="43"/>
      <c r="I18" s="43"/>
      <c r="J18" s="46"/>
      <c r="K18" s="46"/>
      <c r="L18" s="165">
        <v>13</v>
      </c>
      <c r="M18" s="165">
        <v>13</v>
      </c>
      <c r="N18" s="70"/>
      <c r="O18" s="70"/>
      <c r="P18" s="115"/>
      <c r="Q18" s="115"/>
    </row>
    <row r="19" spans="1:17">
      <c r="A19" s="178">
        <v>111</v>
      </c>
      <c r="B19" s="212" t="s">
        <v>341</v>
      </c>
      <c r="C19" s="121">
        <v>40</v>
      </c>
      <c r="D19" s="112">
        <v>60</v>
      </c>
      <c r="E19" s="41" t="s">
        <v>342</v>
      </c>
      <c r="F19" s="64">
        <v>40</v>
      </c>
      <c r="G19" s="165">
        <v>40</v>
      </c>
      <c r="H19" s="69">
        <v>3</v>
      </c>
      <c r="I19" s="69">
        <v>1.1599999999999999</v>
      </c>
      <c r="J19" s="69">
        <v>20.5</v>
      </c>
      <c r="K19" s="69">
        <v>104.8</v>
      </c>
      <c r="L19" s="165">
        <v>60</v>
      </c>
      <c r="M19" s="165">
        <v>60</v>
      </c>
      <c r="N19" s="69">
        <v>4.5</v>
      </c>
      <c r="O19" s="69">
        <v>1.8</v>
      </c>
      <c r="P19" s="69">
        <v>30.7</v>
      </c>
      <c r="Q19" s="69">
        <v>157.19999999999999</v>
      </c>
    </row>
    <row r="20" spans="1:17">
      <c r="A20" s="387">
        <v>101</v>
      </c>
      <c r="B20" s="392" t="s">
        <v>197</v>
      </c>
      <c r="C20" s="121">
        <v>13.5</v>
      </c>
      <c r="D20" s="112">
        <v>20</v>
      </c>
      <c r="E20" s="257" t="s">
        <v>82</v>
      </c>
      <c r="F20" s="63">
        <v>13.7</v>
      </c>
      <c r="G20" s="63">
        <v>13.5</v>
      </c>
      <c r="H20" s="69">
        <v>2.6</v>
      </c>
      <c r="I20" s="69">
        <v>2.6</v>
      </c>
      <c r="J20" s="69">
        <v>0</v>
      </c>
      <c r="K20" s="69">
        <v>35.6</v>
      </c>
      <c r="L20" s="406">
        <v>20.5</v>
      </c>
      <c r="M20" s="406">
        <v>20</v>
      </c>
      <c r="N20" s="69">
        <v>3.8</v>
      </c>
      <c r="O20" s="69">
        <v>3.8</v>
      </c>
      <c r="P20" s="69">
        <v>0</v>
      </c>
      <c r="Q20" s="69">
        <v>52.6</v>
      </c>
    </row>
    <row r="21" spans="1:17">
      <c r="A21" s="178">
        <v>112</v>
      </c>
      <c r="B21" s="212" t="s">
        <v>152</v>
      </c>
      <c r="C21" s="122">
        <v>140</v>
      </c>
      <c r="D21" s="112">
        <v>140</v>
      </c>
      <c r="E21" s="41" t="s">
        <v>62</v>
      </c>
      <c r="F21" s="165">
        <v>140</v>
      </c>
      <c r="G21" s="165">
        <v>140</v>
      </c>
      <c r="H21" s="69">
        <v>0.5</v>
      </c>
      <c r="I21" s="69">
        <v>0.5</v>
      </c>
      <c r="J21" s="69">
        <v>13.7</v>
      </c>
      <c r="K21" s="69">
        <v>66.2</v>
      </c>
      <c r="L21" s="165">
        <v>140</v>
      </c>
      <c r="M21" s="165">
        <v>140</v>
      </c>
      <c r="N21" s="69">
        <v>0.5</v>
      </c>
      <c r="O21" s="69">
        <v>0.5</v>
      </c>
      <c r="P21" s="69">
        <v>13.7</v>
      </c>
      <c r="Q21" s="69">
        <v>66.2</v>
      </c>
    </row>
    <row r="22" spans="1:17">
      <c r="A22" s="694"/>
      <c r="B22" s="168" t="s">
        <v>180</v>
      </c>
      <c r="C22" s="101"/>
      <c r="D22" s="101"/>
      <c r="E22" s="282"/>
      <c r="F22" s="248"/>
      <c r="G22" s="248"/>
      <c r="H22" s="283">
        <f>SUM(H6:H21)</f>
        <v>25.500000000000004</v>
      </c>
      <c r="I22" s="283">
        <f t="shared" ref="I22:Q22" si="0">SUM(I6:I21)</f>
        <v>17.330000000000002</v>
      </c>
      <c r="J22" s="283">
        <f t="shared" si="0"/>
        <v>81.7</v>
      </c>
      <c r="K22" s="283">
        <f t="shared" si="0"/>
        <v>593.70000000000005</v>
      </c>
      <c r="L22" s="283"/>
      <c r="M22" s="283"/>
      <c r="N22" s="283">
        <f t="shared" si="0"/>
        <v>32.050000000000004</v>
      </c>
      <c r="O22" s="283">
        <f t="shared" si="0"/>
        <v>21.5</v>
      </c>
      <c r="P22" s="283">
        <f t="shared" si="0"/>
        <v>97.5</v>
      </c>
      <c r="Q22" s="283">
        <f t="shared" si="0"/>
        <v>722.50000000000011</v>
      </c>
    </row>
    <row r="23" spans="1:17">
      <c r="A23" s="694"/>
      <c r="B23" s="676" t="s">
        <v>153</v>
      </c>
      <c r="C23" s="677"/>
      <c r="D23" s="677"/>
      <c r="E23" s="678"/>
      <c r="F23" s="248"/>
      <c r="G23" s="248"/>
      <c r="H23" s="248"/>
      <c r="I23" s="248"/>
      <c r="J23" s="248"/>
      <c r="K23" s="248"/>
      <c r="L23" s="271"/>
      <c r="M23" s="271"/>
      <c r="N23" s="271"/>
      <c r="O23" s="271"/>
      <c r="P23" s="271"/>
      <c r="Q23" s="271"/>
    </row>
    <row r="24" spans="1:17" ht="15" customHeight="1">
      <c r="A24" s="688">
        <v>79</v>
      </c>
      <c r="B24" s="685" t="s">
        <v>316</v>
      </c>
      <c r="C24" s="275">
        <v>60</v>
      </c>
      <c r="D24" s="275">
        <v>100</v>
      </c>
      <c r="E24" s="193" t="s">
        <v>37</v>
      </c>
      <c r="F24" s="217">
        <v>17.600000000000001</v>
      </c>
      <c r="G24" s="217">
        <v>13.2</v>
      </c>
      <c r="H24" s="266">
        <v>0.78</v>
      </c>
      <c r="I24" s="266">
        <v>6.4</v>
      </c>
      <c r="J24" s="266">
        <v>4</v>
      </c>
      <c r="K24" s="266">
        <v>78</v>
      </c>
      <c r="L24" s="401">
        <v>29.4</v>
      </c>
      <c r="M24" s="401">
        <v>22</v>
      </c>
      <c r="N24" s="266">
        <v>1.3</v>
      </c>
      <c r="O24" s="266">
        <v>10.8</v>
      </c>
      <c r="P24" s="266">
        <v>6.8</v>
      </c>
      <c r="Q24" s="266">
        <v>130</v>
      </c>
    </row>
    <row r="25" spans="1:17">
      <c r="A25" s="689"/>
      <c r="B25" s="686"/>
      <c r="C25" s="279"/>
      <c r="D25" s="279"/>
      <c r="E25" s="193" t="s">
        <v>48</v>
      </c>
      <c r="F25" s="217">
        <v>11.4</v>
      </c>
      <c r="G25" s="401">
        <v>9</v>
      </c>
      <c r="H25" s="284"/>
      <c r="I25" s="284"/>
      <c r="J25" s="284"/>
      <c r="K25" s="284"/>
      <c r="L25" s="401">
        <v>19</v>
      </c>
      <c r="M25" s="401">
        <v>15</v>
      </c>
      <c r="N25" s="285"/>
      <c r="O25" s="285"/>
      <c r="P25" s="285"/>
      <c r="Q25" s="285"/>
    </row>
    <row r="26" spans="1:17">
      <c r="A26" s="689"/>
      <c r="B26" s="686"/>
      <c r="C26" s="279"/>
      <c r="D26" s="279"/>
      <c r="E26" s="193" t="s">
        <v>39</v>
      </c>
      <c r="F26" s="217">
        <v>7.8</v>
      </c>
      <c r="G26" s="401">
        <v>6</v>
      </c>
      <c r="H26" s="284"/>
      <c r="I26" s="284"/>
      <c r="J26" s="284"/>
      <c r="K26" s="284"/>
      <c r="L26" s="401">
        <v>13</v>
      </c>
      <c r="M26" s="401">
        <v>10</v>
      </c>
      <c r="N26" s="285"/>
      <c r="O26" s="285"/>
      <c r="P26" s="285"/>
      <c r="Q26" s="285"/>
    </row>
    <row r="27" spans="1:17">
      <c r="A27" s="689"/>
      <c r="B27" s="686"/>
      <c r="C27" s="279"/>
      <c r="D27" s="279"/>
      <c r="E27" s="193" t="s">
        <v>49</v>
      </c>
      <c r="F27" s="217">
        <v>22.8</v>
      </c>
      <c r="G27" s="401">
        <v>18</v>
      </c>
      <c r="H27" s="284"/>
      <c r="I27" s="284"/>
      <c r="J27" s="284"/>
      <c r="K27" s="284"/>
      <c r="L27" s="401">
        <v>38</v>
      </c>
      <c r="M27" s="401">
        <v>30</v>
      </c>
      <c r="N27" s="285"/>
      <c r="O27" s="285"/>
      <c r="P27" s="285"/>
      <c r="Q27" s="285"/>
    </row>
    <row r="28" spans="1:17">
      <c r="A28" s="689"/>
      <c r="B28" s="686"/>
      <c r="C28" s="279"/>
      <c r="D28" s="279"/>
      <c r="E28" s="193" t="s">
        <v>38</v>
      </c>
      <c r="F28" s="217">
        <v>10.8</v>
      </c>
      <c r="G28" s="401">
        <v>9</v>
      </c>
      <c r="H28" s="284"/>
      <c r="I28" s="284"/>
      <c r="J28" s="284"/>
      <c r="K28" s="284"/>
      <c r="L28" s="401">
        <v>18</v>
      </c>
      <c r="M28" s="401">
        <v>15</v>
      </c>
      <c r="N28" s="285"/>
      <c r="O28" s="285"/>
      <c r="P28" s="285"/>
      <c r="Q28" s="285"/>
    </row>
    <row r="29" spans="1:17">
      <c r="A29" s="690"/>
      <c r="B29" s="687"/>
      <c r="C29" s="279"/>
      <c r="D29" s="279"/>
      <c r="E29" s="193" t="s">
        <v>41</v>
      </c>
      <c r="F29" s="217">
        <v>6.5</v>
      </c>
      <c r="G29" s="217">
        <v>6.5</v>
      </c>
      <c r="H29" s="284"/>
      <c r="I29" s="284"/>
      <c r="J29" s="284"/>
      <c r="K29" s="284"/>
      <c r="L29" s="217">
        <v>7.5</v>
      </c>
      <c r="M29" s="217">
        <v>7.5</v>
      </c>
      <c r="N29" s="285"/>
      <c r="O29" s="285"/>
      <c r="P29" s="285"/>
      <c r="Q29" s="285"/>
    </row>
    <row r="30" spans="1:17" ht="15" customHeight="1">
      <c r="A30" s="643" t="s">
        <v>270</v>
      </c>
      <c r="B30" s="646" t="s">
        <v>339</v>
      </c>
      <c r="C30" s="234" t="s">
        <v>158</v>
      </c>
      <c r="D30" s="234" t="s">
        <v>329</v>
      </c>
      <c r="E30" s="221" t="s">
        <v>267</v>
      </c>
      <c r="F30" s="222">
        <v>41.6</v>
      </c>
      <c r="G30" s="222">
        <v>24</v>
      </c>
      <c r="H30" s="286">
        <v>5.0999999999999996</v>
      </c>
      <c r="I30" s="286">
        <v>6.5</v>
      </c>
      <c r="J30" s="286">
        <v>11.7</v>
      </c>
      <c r="K30" s="286">
        <v>135.19999999999999</v>
      </c>
      <c r="L30" s="222">
        <v>52.1</v>
      </c>
      <c r="M30" s="222">
        <v>30</v>
      </c>
      <c r="N30" s="250">
        <v>2.1</v>
      </c>
      <c r="O30" s="250">
        <v>5.0999999999999996</v>
      </c>
      <c r="P30" s="250">
        <v>14.5</v>
      </c>
      <c r="Q30" s="250">
        <v>112.5</v>
      </c>
    </row>
    <row r="31" spans="1:17">
      <c r="A31" s="644"/>
      <c r="B31" s="647"/>
      <c r="C31" s="234"/>
      <c r="D31" s="287"/>
      <c r="E31" s="221" t="s">
        <v>37</v>
      </c>
      <c r="F31" s="222">
        <v>26.4</v>
      </c>
      <c r="G31" s="222">
        <v>20</v>
      </c>
      <c r="H31" s="239"/>
      <c r="I31" s="239"/>
      <c r="J31" s="239"/>
      <c r="K31" s="239"/>
      <c r="L31" s="222">
        <v>33</v>
      </c>
      <c r="M31" s="222">
        <v>25</v>
      </c>
      <c r="N31" s="237"/>
      <c r="O31" s="237"/>
      <c r="P31" s="237"/>
      <c r="Q31" s="263"/>
    </row>
    <row r="32" spans="1:17">
      <c r="A32" s="644"/>
      <c r="B32" s="647"/>
      <c r="C32" s="288"/>
      <c r="D32" s="287"/>
      <c r="E32" s="221" t="s">
        <v>84</v>
      </c>
      <c r="F32" s="222">
        <v>8</v>
      </c>
      <c r="G32" s="222">
        <v>8</v>
      </c>
      <c r="H32" s="239"/>
      <c r="I32" s="239"/>
      <c r="J32" s="239"/>
      <c r="K32" s="239"/>
      <c r="L32" s="222">
        <v>10</v>
      </c>
      <c r="M32" s="222">
        <v>10</v>
      </c>
      <c r="N32" s="237"/>
      <c r="O32" s="237"/>
      <c r="P32" s="237"/>
      <c r="Q32" s="263"/>
    </row>
    <row r="33" spans="1:17">
      <c r="A33" s="644"/>
      <c r="B33" s="647"/>
      <c r="C33" s="288"/>
      <c r="D33" s="287"/>
      <c r="E33" s="221" t="s">
        <v>39</v>
      </c>
      <c r="F33" s="222">
        <v>10</v>
      </c>
      <c r="G33" s="222">
        <v>8</v>
      </c>
      <c r="H33" s="239"/>
      <c r="I33" s="239"/>
      <c r="J33" s="239"/>
      <c r="K33" s="239"/>
      <c r="L33" s="222">
        <v>12.5</v>
      </c>
      <c r="M33" s="222">
        <v>10</v>
      </c>
      <c r="N33" s="237"/>
      <c r="O33" s="237"/>
      <c r="P33" s="237"/>
      <c r="Q33" s="263"/>
    </row>
    <row r="34" spans="1:17">
      <c r="A34" s="644"/>
      <c r="B34" s="647"/>
      <c r="C34" s="288"/>
      <c r="D34" s="287"/>
      <c r="E34" s="221" t="s">
        <v>38</v>
      </c>
      <c r="F34" s="222">
        <v>9.6</v>
      </c>
      <c r="G34" s="222">
        <v>8</v>
      </c>
      <c r="H34" s="239"/>
      <c r="I34" s="239"/>
      <c r="J34" s="239"/>
      <c r="K34" s="239"/>
      <c r="L34" s="222">
        <v>12</v>
      </c>
      <c r="M34" s="222">
        <v>10</v>
      </c>
      <c r="N34" s="237"/>
      <c r="O34" s="237"/>
      <c r="P34" s="237"/>
      <c r="Q34" s="263"/>
    </row>
    <row r="35" spans="1:17">
      <c r="A35" s="644"/>
      <c r="B35" s="647"/>
      <c r="C35" s="288"/>
      <c r="D35" s="287"/>
      <c r="E35" s="221" t="s">
        <v>201</v>
      </c>
      <c r="F35" s="222">
        <v>3</v>
      </c>
      <c r="G35" s="222">
        <v>3</v>
      </c>
      <c r="H35" s="239"/>
      <c r="I35" s="239"/>
      <c r="J35" s="239"/>
      <c r="K35" s="239"/>
      <c r="L35" s="222">
        <v>3.5</v>
      </c>
      <c r="M35" s="222">
        <v>3.5</v>
      </c>
      <c r="N35" s="237"/>
      <c r="O35" s="237"/>
      <c r="P35" s="237"/>
      <c r="Q35" s="263"/>
    </row>
    <row r="36" spans="1:17">
      <c r="A36" s="644"/>
      <c r="B36" s="647"/>
      <c r="C36" s="288"/>
      <c r="D36" s="289"/>
      <c r="E36" s="290" t="s">
        <v>210</v>
      </c>
      <c r="F36" s="291">
        <v>24</v>
      </c>
      <c r="G36" s="291">
        <v>15</v>
      </c>
      <c r="H36" s="292"/>
      <c r="I36" s="292"/>
      <c r="J36" s="292"/>
      <c r="K36" s="292"/>
      <c r="L36" s="65">
        <v>40</v>
      </c>
      <c r="M36" s="65">
        <v>25</v>
      </c>
      <c r="N36" s="71">
        <v>5.8</v>
      </c>
      <c r="O36" s="71">
        <v>4</v>
      </c>
      <c r="P36" s="71">
        <v>0.16</v>
      </c>
      <c r="Q36" s="71">
        <v>60</v>
      </c>
    </row>
    <row r="37" spans="1:17">
      <c r="A37" s="645"/>
      <c r="B37" s="648"/>
      <c r="C37" s="288"/>
      <c r="D37" s="293"/>
      <c r="E37" s="221" t="s">
        <v>143</v>
      </c>
      <c r="F37" s="222">
        <v>1</v>
      </c>
      <c r="G37" s="222">
        <v>1</v>
      </c>
      <c r="H37" s="239"/>
      <c r="I37" s="239"/>
      <c r="J37" s="239"/>
      <c r="K37" s="239"/>
      <c r="L37" s="222">
        <v>1</v>
      </c>
      <c r="M37" s="222">
        <v>1</v>
      </c>
      <c r="N37" s="237"/>
      <c r="O37" s="237"/>
      <c r="P37" s="237"/>
      <c r="Q37" s="263"/>
    </row>
    <row r="38" spans="1:17">
      <c r="A38" s="221">
        <v>372</v>
      </c>
      <c r="B38" s="221" t="s">
        <v>299</v>
      </c>
      <c r="C38" s="221" t="s">
        <v>220</v>
      </c>
      <c r="D38" s="279" t="s">
        <v>203</v>
      </c>
      <c r="E38" s="221" t="s">
        <v>301</v>
      </c>
      <c r="F38" s="395">
        <v>45</v>
      </c>
      <c r="G38" s="395">
        <v>36</v>
      </c>
      <c r="H38" s="250">
        <v>7.6</v>
      </c>
      <c r="I38" s="250">
        <v>11.9</v>
      </c>
      <c r="J38" s="250">
        <v>4.8</v>
      </c>
      <c r="K38" s="250">
        <v>166</v>
      </c>
      <c r="L38" s="395">
        <v>56</v>
      </c>
      <c r="M38" s="395">
        <v>40</v>
      </c>
      <c r="N38" s="295">
        <v>9.3000000000000007</v>
      </c>
      <c r="O38" s="295">
        <v>13.6</v>
      </c>
      <c r="P38" s="295">
        <v>5.6</v>
      </c>
      <c r="Q38" s="295">
        <v>180.6</v>
      </c>
    </row>
    <row r="39" spans="1:17">
      <c r="A39" s="221">
        <v>442</v>
      </c>
      <c r="B39" s="221" t="s">
        <v>300</v>
      </c>
      <c r="C39" s="221"/>
      <c r="D39" s="294"/>
      <c r="E39" s="221" t="s">
        <v>44</v>
      </c>
      <c r="F39" s="395">
        <v>4</v>
      </c>
      <c r="G39" s="395">
        <v>4</v>
      </c>
      <c r="H39" s="267"/>
      <c r="I39" s="267"/>
      <c r="J39" s="267"/>
      <c r="K39" s="267"/>
      <c r="L39" s="395">
        <v>5</v>
      </c>
      <c r="M39" s="395">
        <v>5</v>
      </c>
      <c r="N39" s="277"/>
      <c r="O39" s="277"/>
      <c r="P39" s="277"/>
      <c r="Q39" s="277"/>
    </row>
    <row r="40" spans="1:17">
      <c r="A40" s="296"/>
      <c r="B40" s="359"/>
      <c r="C40" s="294"/>
      <c r="D40" s="294"/>
      <c r="E40" s="221" t="s">
        <v>302</v>
      </c>
      <c r="F40" s="395">
        <v>6</v>
      </c>
      <c r="G40" s="395">
        <v>5</v>
      </c>
      <c r="H40" s="267"/>
      <c r="I40" s="267"/>
      <c r="J40" s="267"/>
      <c r="K40" s="267"/>
      <c r="L40" s="395">
        <v>7</v>
      </c>
      <c r="M40" s="395">
        <v>6</v>
      </c>
      <c r="N40" s="268"/>
      <c r="O40" s="268"/>
      <c r="P40" s="268"/>
      <c r="Q40" s="268"/>
    </row>
    <row r="41" spans="1:17">
      <c r="A41" s="296"/>
      <c r="B41" s="359"/>
      <c r="C41" s="294"/>
      <c r="D41" s="294"/>
      <c r="E41" s="221" t="s">
        <v>201</v>
      </c>
      <c r="F41" s="395">
        <v>3</v>
      </c>
      <c r="G41" s="395">
        <v>3</v>
      </c>
      <c r="H41" s="267"/>
      <c r="I41" s="267"/>
      <c r="J41" s="267"/>
      <c r="K41" s="267"/>
      <c r="L41" s="395">
        <v>4</v>
      </c>
      <c r="M41" s="395">
        <v>4</v>
      </c>
      <c r="N41" s="268"/>
      <c r="O41" s="268"/>
      <c r="P41" s="268"/>
      <c r="Q41" s="268"/>
    </row>
    <row r="42" spans="1:17">
      <c r="A42" s="296"/>
      <c r="B42" s="359"/>
      <c r="C42" s="294"/>
      <c r="D42" s="294"/>
      <c r="E42" s="221" t="s">
        <v>303</v>
      </c>
      <c r="F42" s="395">
        <v>60</v>
      </c>
      <c r="G42" s="395">
        <v>48</v>
      </c>
      <c r="H42" s="267"/>
      <c r="I42" s="267"/>
      <c r="J42" s="267"/>
      <c r="K42" s="267"/>
      <c r="L42" s="395">
        <v>75</v>
      </c>
      <c r="M42" s="395">
        <v>60</v>
      </c>
      <c r="N42" s="268"/>
      <c r="O42" s="268"/>
      <c r="P42" s="268"/>
      <c r="Q42" s="268"/>
    </row>
    <row r="43" spans="1:17">
      <c r="A43" s="296"/>
      <c r="B43" s="359"/>
      <c r="C43" s="294"/>
      <c r="D43" s="294"/>
      <c r="E43" s="265" t="s">
        <v>324</v>
      </c>
      <c r="F43" s="265"/>
      <c r="G43" s="321">
        <v>50</v>
      </c>
      <c r="H43" s="266"/>
      <c r="I43" s="266"/>
      <c r="J43" s="266"/>
      <c r="K43" s="266"/>
      <c r="L43" s="265"/>
      <c r="M43" s="321">
        <v>50</v>
      </c>
      <c r="N43" s="266"/>
      <c r="O43" s="266"/>
      <c r="P43" s="266"/>
      <c r="Q43" s="266"/>
    </row>
    <row r="44" spans="1:17">
      <c r="A44" s="296"/>
      <c r="B44" s="359"/>
      <c r="C44" s="294"/>
      <c r="D44" s="294"/>
      <c r="E44" s="221" t="s">
        <v>104</v>
      </c>
      <c r="F44" s="222">
        <v>1.3</v>
      </c>
      <c r="G44" s="222">
        <v>1.3</v>
      </c>
      <c r="H44" s="267"/>
      <c r="I44" s="267"/>
      <c r="J44" s="267"/>
      <c r="K44" s="267"/>
      <c r="L44" s="222">
        <v>1.3</v>
      </c>
      <c r="M44" s="222">
        <v>1.3</v>
      </c>
      <c r="N44" s="268"/>
      <c r="O44" s="268"/>
      <c r="P44" s="268"/>
      <c r="Q44" s="268"/>
    </row>
    <row r="45" spans="1:17">
      <c r="A45" s="296"/>
      <c r="B45" s="359"/>
      <c r="C45" s="294"/>
      <c r="D45" s="294"/>
      <c r="E45" s="221" t="s">
        <v>201</v>
      </c>
      <c r="F45" s="222">
        <v>1.2</v>
      </c>
      <c r="G45" s="222">
        <v>1.2</v>
      </c>
      <c r="H45" s="267"/>
      <c r="I45" s="267"/>
      <c r="J45" s="267"/>
      <c r="K45" s="267"/>
      <c r="L45" s="222">
        <v>1.2</v>
      </c>
      <c r="M45" s="222">
        <v>1.2</v>
      </c>
      <c r="N45" s="268"/>
      <c r="O45" s="268"/>
      <c r="P45" s="268"/>
      <c r="Q45" s="268"/>
    </row>
    <row r="46" spans="1:17">
      <c r="A46" s="296"/>
      <c r="B46" s="359"/>
      <c r="C46" s="294"/>
      <c r="D46" s="294"/>
      <c r="E46" s="221" t="s">
        <v>42</v>
      </c>
      <c r="F46" s="222">
        <v>13</v>
      </c>
      <c r="G46" s="222">
        <v>13</v>
      </c>
      <c r="H46" s="267"/>
      <c r="I46" s="267"/>
      <c r="J46" s="267"/>
      <c r="K46" s="267"/>
      <c r="L46" s="222">
        <v>13</v>
      </c>
      <c r="M46" s="222">
        <v>13</v>
      </c>
      <c r="N46" s="268"/>
      <c r="O46" s="268"/>
      <c r="P46" s="268"/>
      <c r="Q46" s="268"/>
    </row>
    <row r="47" spans="1:17">
      <c r="A47" s="234">
        <v>427</v>
      </c>
      <c r="B47" s="234" t="s">
        <v>297</v>
      </c>
      <c r="C47" s="234">
        <v>150</v>
      </c>
      <c r="D47" s="297">
        <v>180</v>
      </c>
      <c r="E47" s="254" t="s">
        <v>37</v>
      </c>
      <c r="F47" s="223">
        <v>178.5</v>
      </c>
      <c r="G47" s="223">
        <v>133.5</v>
      </c>
      <c r="H47" s="236">
        <v>3.48</v>
      </c>
      <c r="I47" s="236">
        <v>4.7</v>
      </c>
      <c r="J47" s="236">
        <v>14</v>
      </c>
      <c r="K47" s="236">
        <v>135</v>
      </c>
      <c r="L47" s="400">
        <v>214.2</v>
      </c>
      <c r="M47" s="400">
        <v>160.19999999999999</v>
      </c>
      <c r="N47" s="271">
        <v>4.0999999999999996</v>
      </c>
      <c r="O47" s="271">
        <v>5.6</v>
      </c>
      <c r="P47" s="271">
        <v>16.8</v>
      </c>
      <c r="Q47" s="271">
        <v>162</v>
      </c>
    </row>
    <row r="48" spans="1:17">
      <c r="A48" s="234"/>
      <c r="B48" s="234" t="s">
        <v>298</v>
      </c>
      <c r="C48" s="234"/>
      <c r="D48" s="297"/>
      <c r="E48" s="254" t="s">
        <v>55</v>
      </c>
      <c r="F48" s="395">
        <v>50</v>
      </c>
      <c r="G48" s="395">
        <v>50</v>
      </c>
      <c r="H48" s="248"/>
      <c r="I48" s="248"/>
      <c r="J48" s="248"/>
      <c r="K48" s="248"/>
      <c r="L48" s="400">
        <v>60</v>
      </c>
      <c r="M48" s="400">
        <v>60</v>
      </c>
      <c r="N48" s="271"/>
      <c r="O48" s="271"/>
      <c r="P48" s="271"/>
      <c r="Q48" s="271"/>
    </row>
    <row r="49" spans="1:17">
      <c r="A49" s="280"/>
      <c r="B49" s="360"/>
      <c r="C49" s="247"/>
      <c r="D49" s="247"/>
      <c r="E49" s="234" t="s">
        <v>268</v>
      </c>
      <c r="F49" s="328">
        <v>3</v>
      </c>
      <c r="G49" s="328">
        <v>3</v>
      </c>
      <c r="H49" s="248"/>
      <c r="I49" s="248"/>
      <c r="J49" s="248"/>
      <c r="K49" s="248"/>
      <c r="L49" s="400">
        <v>4</v>
      </c>
      <c r="M49" s="400">
        <v>4</v>
      </c>
      <c r="N49" s="271"/>
      <c r="O49" s="271"/>
      <c r="P49" s="271"/>
      <c r="Q49" s="271"/>
    </row>
    <row r="50" spans="1:17">
      <c r="A50" s="280"/>
      <c r="B50" s="360"/>
      <c r="C50" s="247"/>
      <c r="D50" s="247"/>
      <c r="E50" s="234" t="s">
        <v>104</v>
      </c>
      <c r="F50" s="396">
        <v>4.5</v>
      </c>
      <c r="G50" s="396">
        <v>4.5</v>
      </c>
      <c r="H50" s="248"/>
      <c r="I50" s="248"/>
      <c r="J50" s="248"/>
      <c r="K50" s="248"/>
      <c r="L50" s="400">
        <v>5.4</v>
      </c>
      <c r="M50" s="400">
        <v>5.4</v>
      </c>
      <c r="N50" s="271"/>
      <c r="O50" s="271"/>
      <c r="P50" s="271"/>
      <c r="Q50" s="271"/>
    </row>
    <row r="51" spans="1:17">
      <c r="A51" s="186">
        <v>518</v>
      </c>
      <c r="B51" s="299" t="s">
        <v>167</v>
      </c>
      <c r="C51" s="300">
        <v>200</v>
      </c>
      <c r="D51" s="300">
        <v>200</v>
      </c>
      <c r="E51" s="301" t="s">
        <v>72</v>
      </c>
      <c r="F51" s="397">
        <v>200</v>
      </c>
      <c r="G51" s="397">
        <v>200</v>
      </c>
      <c r="H51" s="246">
        <v>1</v>
      </c>
      <c r="I51" s="246">
        <v>0.2</v>
      </c>
      <c r="J51" s="246">
        <v>0.2</v>
      </c>
      <c r="K51" s="246">
        <v>92</v>
      </c>
      <c r="L51" s="397">
        <v>200</v>
      </c>
      <c r="M51" s="397">
        <v>200</v>
      </c>
      <c r="N51" s="246">
        <v>1</v>
      </c>
      <c r="O51" s="246">
        <v>0.2</v>
      </c>
      <c r="P51" s="246">
        <v>0.2</v>
      </c>
      <c r="Q51" s="246">
        <v>92</v>
      </c>
    </row>
    <row r="52" spans="1:17">
      <c r="A52" s="178">
        <v>111</v>
      </c>
      <c r="B52" s="212" t="s">
        <v>170</v>
      </c>
      <c r="C52" s="121">
        <v>50</v>
      </c>
      <c r="D52" s="112">
        <v>60</v>
      </c>
      <c r="E52" s="41" t="s">
        <v>13</v>
      </c>
      <c r="F52" s="398">
        <v>50</v>
      </c>
      <c r="G52" s="398">
        <v>50</v>
      </c>
      <c r="H52" s="71">
        <v>3.8</v>
      </c>
      <c r="I52" s="71">
        <v>0.4</v>
      </c>
      <c r="J52" s="71">
        <v>24.6</v>
      </c>
      <c r="K52" s="71">
        <v>117.5</v>
      </c>
      <c r="L52" s="165">
        <v>60</v>
      </c>
      <c r="M52" s="165">
        <v>60</v>
      </c>
      <c r="N52" s="69">
        <v>4.5</v>
      </c>
      <c r="O52" s="69">
        <v>1.8</v>
      </c>
      <c r="P52" s="69">
        <v>30.7</v>
      </c>
      <c r="Q52" s="71">
        <v>141</v>
      </c>
    </row>
    <row r="53" spans="1:17">
      <c r="A53" s="128">
        <v>109</v>
      </c>
      <c r="B53" s="191" t="s">
        <v>177</v>
      </c>
      <c r="C53" s="73">
        <v>40</v>
      </c>
      <c r="D53" s="73">
        <v>70</v>
      </c>
      <c r="E53" s="33" t="s">
        <v>17</v>
      </c>
      <c r="F53" s="398">
        <v>40</v>
      </c>
      <c r="G53" s="398">
        <v>40</v>
      </c>
      <c r="H53" s="86">
        <v>2.5</v>
      </c>
      <c r="I53" s="86">
        <v>0.4</v>
      </c>
      <c r="J53" s="86">
        <v>13.2</v>
      </c>
      <c r="K53" s="86">
        <v>69.2</v>
      </c>
      <c r="L53" s="399">
        <v>70</v>
      </c>
      <c r="M53" s="399">
        <v>70</v>
      </c>
      <c r="N53" s="87">
        <v>4.5999999999999996</v>
      </c>
      <c r="O53" s="87">
        <v>0.8</v>
      </c>
      <c r="P53" s="87">
        <v>23.4</v>
      </c>
      <c r="Q53" s="86">
        <v>122</v>
      </c>
    </row>
    <row r="54" spans="1:17">
      <c r="A54" s="681"/>
      <c r="B54" s="155" t="s">
        <v>204</v>
      </c>
      <c r="C54" s="125"/>
      <c r="D54" s="125"/>
      <c r="E54" s="125"/>
      <c r="F54" s="90"/>
      <c r="G54" s="90"/>
      <c r="H54" s="126">
        <f>SUM(H24:H53)</f>
        <v>24.26</v>
      </c>
      <c r="I54" s="126">
        <f>SUM(I24:I53)</f>
        <v>30.499999999999996</v>
      </c>
      <c r="J54" s="126">
        <f>SUM(J24:J53)</f>
        <v>72.5</v>
      </c>
      <c r="K54" s="126">
        <f>SUM(K24:K53)</f>
        <v>792.90000000000009</v>
      </c>
      <c r="L54" s="96"/>
      <c r="M54" s="96"/>
      <c r="N54" s="126">
        <f>N53+N52+N51+N47+N36+N30+N24</f>
        <v>23.400000000000002</v>
      </c>
      <c r="O54" s="126">
        <f t="shared" ref="O54:Q54" si="1">O53+O52+O51+O47+O36+O30+O24</f>
        <v>28.3</v>
      </c>
      <c r="P54" s="126">
        <f t="shared" si="1"/>
        <v>92.559999999999988</v>
      </c>
      <c r="Q54" s="126">
        <f t="shared" si="1"/>
        <v>819.5</v>
      </c>
    </row>
    <row r="55" spans="1:17">
      <c r="A55" s="681"/>
      <c r="B55" s="155" t="s">
        <v>181</v>
      </c>
      <c r="C55" s="125"/>
      <c r="D55" s="125"/>
      <c r="E55" s="125"/>
      <c r="F55" s="90"/>
      <c r="G55" s="90"/>
      <c r="H55" s="126">
        <f>H54+H22</f>
        <v>49.760000000000005</v>
      </c>
      <c r="I55" s="126">
        <f>I54+I22</f>
        <v>47.83</v>
      </c>
      <c r="J55" s="126">
        <f>J54+J22</f>
        <v>154.19999999999999</v>
      </c>
      <c r="K55" s="126">
        <f>K54+K22</f>
        <v>1386.6000000000001</v>
      </c>
      <c r="L55" s="126"/>
      <c r="M55" s="126"/>
      <c r="N55" s="126">
        <f>N54+N22</f>
        <v>55.45</v>
      </c>
      <c r="O55" s="126">
        <f>O54+O22</f>
        <v>49.8</v>
      </c>
      <c r="P55" s="126">
        <f>P54+P22</f>
        <v>190.06</v>
      </c>
      <c r="Q55" s="126">
        <f>Q54+Q22</f>
        <v>1542</v>
      </c>
    </row>
    <row r="56" spans="1:17">
      <c r="A56" s="124"/>
      <c r="B56" s="682" t="s">
        <v>159</v>
      </c>
      <c r="C56" s="683"/>
      <c r="D56" s="683"/>
      <c r="E56" s="683"/>
      <c r="F56" s="68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</row>
    <row r="57" spans="1:17">
      <c r="A57" s="615">
        <v>7</v>
      </c>
      <c r="B57" s="672" t="s">
        <v>191</v>
      </c>
      <c r="C57" s="243">
        <v>100</v>
      </c>
      <c r="D57" s="243"/>
      <c r="E57" s="271" t="s">
        <v>86</v>
      </c>
      <c r="F57" s="397">
        <v>110</v>
      </c>
      <c r="G57" s="397">
        <v>88</v>
      </c>
      <c r="H57" s="123"/>
      <c r="I57" s="123"/>
      <c r="J57" s="123"/>
      <c r="K57" s="123"/>
      <c r="L57" s="124"/>
      <c r="M57" s="124"/>
      <c r="N57" s="124"/>
      <c r="O57" s="124"/>
      <c r="P57" s="124"/>
      <c r="Q57" s="124"/>
    </row>
    <row r="58" spans="1:17">
      <c r="A58" s="615"/>
      <c r="B58" s="672"/>
      <c r="C58" s="243"/>
      <c r="D58" s="243"/>
      <c r="E58" s="271" t="s">
        <v>41</v>
      </c>
      <c r="F58" s="397">
        <v>10</v>
      </c>
      <c r="G58" s="397">
        <v>10</v>
      </c>
      <c r="H58" s="123"/>
      <c r="I58" s="123"/>
      <c r="J58" s="123"/>
      <c r="K58" s="123"/>
      <c r="L58" s="124"/>
      <c r="M58" s="124"/>
      <c r="N58" s="124"/>
      <c r="O58" s="124"/>
      <c r="P58" s="124"/>
      <c r="Q58" s="124"/>
    </row>
    <row r="59" spans="1:17">
      <c r="A59" s="615"/>
      <c r="B59" s="672"/>
      <c r="C59" s="272"/>
      <c r="D59" s="272"/>
      <c r="E59" s="271" t="s">
        <v>35</v>
      </c>
      <c r="F59" s="397">
        <v>3</v>
      </c>
      <c r="G59" s="397">
        <v>3</v>
      </c>
      <c r="H59" s="123"/>
      <c r="I59" s="123"/>
      <c r="J59" s="123"/>
      <c r="K59" s="123"/>
      <c r="L59" s="124"/>
      <c r="M59" s="124"/>
      <c r="N59" s="124"/>
      <c r="O59" s="124"/>
      <c r="P59" s="124"/>
      <c r="Q59" s="124"/>
    </row>
    <row r="60" spans="1:17" ht="16.5" customHeight="1">
      <c r="A60" s="615">
        <v>69</v>
      </c>
      <c r="B60" s="672" t="s">
        <v>205</v>
      </c>
      <c r="C60" s="272">
        <v>100</v>
      </c>
      <c r="D60" s="272"/>
      <c r="E60" s="271" t="s">
        <v>37</v>
      </c>
      <c r="F60" s="397">
        <v>62</v>
      </c>
      <c r="G60" s="397">
        <v>45</v>
      </c>
      <c r="H60" s="123"/>
      <c r="I60" s="123"/>
      <c r="J60" s="123"/>
      <c r="K60" s="123"/>
      <c r="L60" s="124"/>
      <c r="M60" s="124"/>
      <c r="N60" s="124"/>
      <c r="O60" s="124"/>
      <c r="P60" s="124"/>
      <c r="Q60" s="124"/>
    </row>
    <row r="61" spans="1:17">
      <c r="A61" s="615"/>
      <c r="B61" s="672"/>
      <c r="C61" s="272"/>
      <c r="D61" s="272"/>
      <c r="E61" s="271" t="s">
        <v>39</v>
      </c>
      <c r="F61" s="397">
        <v>32</v>
      </c>
      <c r="G61" s="397">
        <v>25</v>
      </c>
      <c r="H61" s="123"/>
      <c r="I61" s="123"/>
      <c r="J61" s="123"/>
      <c r="K61" s="123"/>
      <c r="L61" s="124"/>
      <c r="M61" s="124"/>
      <c r="N61" s="124"/>
      <c r="O61" s="124"/>
      <c r="P61" s="124"/>
      <c r="Q61" s="124"/>
    </row>
    <row r="62" spans="1:17">
      <c r="A62" s="615"/>
      <c r="B62" s="672"/>
      <c r="C62" s="272"/>
      <c r="D62" s="272"/>
      <c r="E62" s="271" t="s">
        <v>87</v>
      </c>
      <c r="F62" s="397">
        <v>26</v>
      </c>
      <c r="G62" s="397">
        <v>17</v>
      </c>
      <c r="H62" s="123"/>
      <c r="I62" s="123"/>
      <c r="J62" s="123"/>
      <c r="K62" s="123"/>
      <c r="L62" s="124"/>
      <c r="M62" s="124"/>
      <c r="N62" s="124"/>
      <c r="O62" s="124"/>
      <c r="P62" s="124"/>
      <c r="Q62" s="124"/>
    </row>
    <row r="63" spans="1:17">
      <c r="A63" s="615"/>
      <c r="B63" s="672"/>
      <c r="C63" s="272"/>
      <c r="D63" s="272"/>
      <c r="E63" s="271" t="s">
        <v>88</v>
      </c>
      <c r="F63" s="397">
        <v>8</v>
      </c>
      <c r="G63" s="397">
        <v>8</v>
      </c>
      <c r="H63" s="123"/>
      <c r="I63" s="123"/>
      <c r="J63" s="123"/>
      <c r="K63" s="123"/>
      <c r="L63" s="124"/>
      <c r="M63" s="124"/>
      <c r="N63" s="124"/>
      <c r="O63" s="124"/>
      <c r="P63" s="124"/>
      <c r="Q63" s="124"/>
    </row>
    <row r="64" spans="1:17">
      <c r="A64" s="615"/>
      <c r="B64" s="672"/>
      <c r="C64" s="272"/>
      <c r="D64" s="272"/>
      <c r="E64" s="271" t="s">
        <v>41</v>
      </c>
      <c r="F64" s="397">
        <v>6</v>
      </c>
      <c r="G64" s="397">
        <v>6</v>
      </c>
      <c r="H64" s="123"/>
      <c r="I64" s="123"/>
      <c r="J64" s="123"/>
      <c r="K64" s="123"/>
      <c r="L64" s="124"/>
      <c r="M64" s="124"/>
      <c r="N64" s="124"/>
      <c r="O64" s="124"/>
      <c r="P64" s="124"/>
      <c r="Q64" s="124"/>
    </row>
    <row r="65" spans="1:17">
      <c r="A65" s="615">
        <v>406</v>
      </c>
      <c r="B65" s="615" t="s">
        <v>343</v>
      </c>
      <c r="C65" s="272">
        <v>210</v>
      </c>
      <c r="D65" s="272"/>
      <c r="E65" s="273" t="s">
        <v>89</v>
      </c>
      <c r="F65" s="402">
        <v>89.2</v>
      </c>
      <c r="G65" s="402">
        <v>89.2</v>
      </c>
      <c r="H65" s="123"/>
      <c r="I65" s="123"/>
      <c r="J65" s="123"/>
      <c r="K65" s="123"/>
      <c r="L65" s="124"/>
      <c r="M65" s="124"/>
      <c r="N65" s="124"/>
      <c r="O65" s="124"/>
      <c r="P65" s="124"/>
      <c r="Q65" s="124"/>
    </row>
    <row r="66" spans="1:17">
      <c r="A66" s="615"/>
      <c r="B66" s="615"/>
      <c r="C66" s="272"/>
      <c r="D66" s="272"/>
      <c r="E66" s="273" t="s">
        <v>41</v>
      </c>
      <c r="F66" s="402">
        <v>11</v>
      </c>
      <c r="G66" s="402">
        <v>11</v>
      </c>
      <c r="H66" s="123"/>
      <c r="I66" s="123"/>
      <c r="J66" s="123"/>
      <c r="K66" s="123"/>
      <c r="L66" s="124"/>
      <c r="M66" s="124"/>
      <c r="N66" s="124"/>
      <c r="O66" s="124"/>
      <c r="P66" s="124"/>
      <c r="Q66" s="124"/>
    </row>
    <row r="67" spans="1:17">
      <c r="A67" s="615"/>
      <c r="B67" s="615"/>
      <c r="C67" s="272"/>
      <c r="D67" s="272"/>
      <c r="E67" s="274" t="s">
        <v>38</v>
      </c>
      <c r="F67" s="402">
        <v>22</v>
      </c>
      <c r="G67" s="402">
        <v>11</v>
      </c>
      <c r="H67" s="123"/>
      <c r="I67" s="123"/>
      <c r="J67" s="123"/>
      <c r="K67" s="123"/>
      <c r="L67" s="124"/>
      <c r="M67" s="124"/>
      <c r="N67" s="124"/>
      <c r="O67" s="124"/>
      <c r="P67" s="124"/>
      <c r="Q67" s="124"/>
    </row>
    <row r="68" spans="1:17">
      <c r="A68" s="615"/>
      <c r="B68" s="615"/>
      <c r="C68" s="272"/>
      <c r="D68" s="272"/>
      <c r="E68" s="273" t="s">
        <v>39</v>
      </c>
      <c r="F68" s="402">
        <v>14</v>
      </c>
      <c r="G68" s="402">
        <v>11</v>
      </c>
      <c r="H68" s="123"/>
      <c r="I68" s="123"/>
      <c r="J68" s="123"/>
      <c r="K68" s="123"/>
      <c r="L68" s="124"/>
      <c r="M68" s="124"/>
      <c r="N68" s="124"/>
      <c r="O68" s="124"/>
      <c r="P68" s="124"/>
      <c r="Q68" s="124"/>
    </row>
    <row r="69" spans="1:17">
      <c r="A69" s="615"/>
      <c r="B69" s="615"/>
      <c r="C69" s="272"/>
      <c r="D69" s="272"/>
      <c r="E69" s="273" t="s">
        <v>44</v>
      </c>
      <c r="F69" s="402">
        <v>49</v>
      </c>
      <c r="G69" s="402">
        <v>49</v>
      </c>
      <c r="H69" s="123"/>
      <c r="I69" s="123"/>
      <c r="J69" s="123"/>
      <c r="K69" s="123"/>
      <c r="L69" s="124"/>
      <c r="M69" s="124"/>
      <c r="N69" s="124"/>
      <c r="O69" s="124"/>
      <c r="P69" s="124"/>
      <c r="Q69" s="124"/>
    </row>
    <row r="70" spans="1:17">
      <c r="A70" s="615">
        <v>372</v>
      </c>
      <c r="B70" s="615" t="s">
        <v>345</v>
      </c>
      <c r="C70" s="272">
        <v>100</v>
      </c>
      <c r="D70" s="272"/>
      <c r="E70" s="271" t="s">
        <v>43</v>
      </c>
      <c r="F70" s="397">
        <v>40</v>
      </c>
      <c r="G70" s="397">
        <v>40</v>
      </c>
      <c r="H70" s="123"/>
      <c r="I70" s="123"/>
      <c r="J70" s="123"/>
      <c r="K70" s="123"/>
      <c r="L70" s="124"/>
      <c r="M70" s="124"/>
      <c r="N70" s="124"/>
      <c r="O70" s="124"/>
      <c r="P70" s="124"/>
      <c r="Q70" s="124"/>
    </row>
    <row r="71" spans="1:17">
      <c r="A71" s="615"/>
      <c r="B71" s="615"/>
      <c r="C71" s="272"/>
      <c r="D71" s="272"/>
      <c r="E71" s="271" t="s">
        <v>44</v>
      </c>
      <c r="F71" s="397">
        <v>5</v>
      </c>
      <c r="G71" s="397">
        <v>5</v>
      </c>
      <c r="H71" s="123"/>
      <c r="I71" s="123"/>
      <c r="J71" s="123"/>
      <c r="K71" s="123"/>
      <c r="L71" s="124"/>
      <c r="M71" s="124"/>
      <c r="N71" s="124"/>
      <c r="O71" s="124"/>
      <c r="P71" s="124"/>
      <c r="Q71" s="124"/>
    </row>
    <row r="72" spans="1:17">
      <c r="A72" s="615"/>
      <c r="B72" s="615"/>
      <c r="C72" s="272"/>
      <c r="D72" s="272"/>
      <c r="E72" s="271" t="s">
        <v>38</v>
      </c>
      <c r="F72" s="397">
        <v>7.2</v>
      </c>
      <c r="G72" s="397">
        <v>6</v>
      </c>
      <c r="H72" s="123"/>
      <c r="I72" s="123"/>
      <c r="J72" s="123"/>
      <c r="K72" s="123"/>
      <c r="L72" s="124"/>
      <c r="M72" s="124"/>
      <c r="N72" s="124"/>
      <c r="O72" s="124"/>
      <c r="P72" s="124"/>
      <c r="Q72" s="124"/>
    </row>
    <row r="73" spans="1:17">
      <c r="A73" s="615"/>
      <c r="B73" s="615"/>
      <c r="C73" s="272"/>
      <c r="D73" s="272"/>
      <c r="E73" s="271" t="s">
        <v>33</v>
      </c>
      <c r="F73" s="397">
        <v>3</v>
      </c>
      <c r="G73" s="397">
        <v>3</v>
      </c>
      <c r="H73" s="123"/>
      <c r="I73" s="123"/>
      <c r="J73" s="123"/>
      <c r="K73" s="123"/>
      <c r="L73" s="124"/>
      <c r="M73" s="124"/>
      <c r="N73" s="124"/>
      <c r="O73" s="124"/>
      <c r="P73" s="124"/>
      <c r="Q73" s="124"/>
    </row>
    <row r="74" spans="1:17">
      <c r="A74" s="615"/>
      <c r="B74" s="615"/>
      <c r="C74" s="272"/>
      <c r="D74" s="272"/>
      <c r="E74" s="271" t="s">
        <v>46</v>
      </c>
      <c r="F74" s="397">
        <v>75</v>
      </c>
      <c r="G74" s="397">
        <v>60</v>
      </c>
      <c r="H74" s="123"/>
      <c r="I74" s="123"/>
      <c r="J74" s="123"/>
      <c r="K74" s="123"/>
      <c r="L74" s="124"/>
      <c r="M74" s="124"/>
      <c r="N74" s="124"/>
      <c r="O74" s="124"/>
      <c r="P74" s="124"/>
      <c r="Q74" s="124"/>
    </row>
    <row r="75" spans="1:17" ht="15" customHeight="1">
      <c r="A75" s="615">
        <v>242</v>
      </c>
      <c r="B75" s="672" t="s">
        <v>229</v>
      </c>
      <c r="C75" s="272">
        <v>180</v>
      </c>
      <c r="D75" s="272"/>
      <c r="E75" s="271" t="s">
        <v>90</v>
      </c>
      <c r="F75" s="397">
        <v>60</v>
      </c>
      <c r="G75" s="397">
        <v>60</v>
      </c>
      <c r="H75" s="123"/>
      <c r="I75" s="123"/>
      <c r="J75" s="123"/>
      <c r="K75" s="123"/>
      <c r="L75" s="124"/>
      <c r="M75" s="124"/>
      <c r="N75" s="124"/>
      <c r="O75" s="124"/>
      <c r="P75" s="124"/>
      <c r="Q75" s="124"/>
    </row>
    <row r="76" spans="1:17">
      <c r="A76" s="615"/>
      <c r="B76" s="672"/>
      <c r="C76" s="272"/>
      <c r="D76" s="272"/>
      <c r="E76" s="271" t="s">
        <v>33</v>
      </c>
      <c r="F76" s="397">
        <v>9</v>
      </c>
      <c r="G76" s="397">
        <v>9</v>
      </c>
      <c r="H76" s="123"/>
      <c r="I76" s="123"/>
      <c r="J76" s="123"/>
      <c r="K76" s="123"/>
      <c r="L76" s="124"/>
      <c r="M76" s="124"/>
      <c r="N76" s="124"/>
      <c r="O76" s="124"/>
      <c r="P76" s="124"/>
      <c r="Q76" s="124"/>
    </row>
  </sheetData>
  <mergeCells count="30">
    <mergeCell ref="A2:Q2"/>
    <mergeCell ref="A30:A37"/>
    <mergeCell ref="B30:B37"/>
    <mergeCell ref="B23:E23"/>
    <mergeCell ref="A4:A5"/>
    <mergeCell ref="E4:E5"/>
    <mergeCell ref="F4:K4"/>
    <mergeCell ref="A22:A23"/>
    <mergeCell ref="A24:A29"/>
    <mergeCell ref="B24:B29"/>
    <mergeCell ref="C4:D4"/>
    <mergeCell ref="A17:A18"/>
    <mergeCell ref="B17:B18"/>
    <mergeCell ref="A54:A55"/>
    <mergeCell ref="B70:B74"/>
    <mergeCell ref="A70:A74"/>
    <mergeCell ref="B56:F56"/>
    <mergeCell ref="L4:Q4"/>
    <mergeCell ref="B7:B13"/>
    <mergeCell ref="A7:A13"/>
    <mergeCell ref="B14:B16"/>
    <mergeCell ref="A14:A16"/>
    <mergeCell ref="B75:B76"/>
    <mergeCell ref="A75:A76"/>
    <mergeCell ref="B57:B59"/>
    <mergeCell ref="A57:A59"/>
    <mergeCell ref="B60:B64"/>
    <mergeCell ref="A60:A64"/>
    <mergeCell ref="B65:B69"/>
    <mergeCell ref="A65:A69"/>
  </mergeCells>
  <pageMargins left="0.31496062992125984" right="0.11811023622047245" top="0" bottom="0" header="0.31496062992125984" footer="0.31496062992125984"/>
  <pageSetup paperSize="9" orientation="landscape" horizontalDpi="180" verticalDpi="180" r:id="rId1"/>
  <ignoredErrors>
    <ignoredError sqref="H5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0"/>
  <sheetViews>
    <sheetView workbookViewId="0">
      <selection activeCell="A2" sqref="A2:Q2"/>
    </sheetView>
  </sheetViews>
  <sheetFormatPr defaultRowHeight="15"/>
  <cols>
    <col min="1" max="1" width="5.28515625" style="14" customWidth="1"/>
    <col min="2" max="2" width="21.28515625" style="14" customWidth="1"/>
    <col min="3" max="4" width="6.7109375" style="14" customWidth="1"/>
    <col min="5" max="5" width="17.5703125" style="14" customWidth="1"/>
    <col min="6" max="17" width="6.7109375" style="14" customWidth="1"/>
    <col min="18" max="16384" width="9.140625" style="14"/>
  </cols>
  <sheetData>
    <row r="1" spans="1:17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2.75" customHeight="1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 ht="12" customHeight="1">
      <c r="A3" s="36"/>
      <c r="B3" s="36"/>
      <c r="C3" s="36"/>
      <c r="D3" s="36"/>
      <c r="E3" s="36"/>
      <c r="F3" s="36"/>
      <c r="G3" s="36"/>
      <c r="H3" s="91" t="s">
        <v>261</v>
      </c>
      <c r="I3" s="36"/>
      <c r="J3" s="36"/>
      <c r="K3" s="36"/>
      <c r="L3" s="36"/>
      <c r="M3" s="36"/>
      <c r="N3" s="36"/>
      <c r="O3" s="36"/>
      <c r="P3" s="36"/>
      <c r="Q3" s="36"/>
    </row>
    <row r="4" spans="1:17" ht="26.25" customHeight="1">
      <c r="A4" s="590" t="s">
        <v>23</v>
      </c>
      <c r="B4" s="129" t="s">
        <v>24</v>
      </c>
      <c r="C4" s="590" t="s">
        <v>133</v>
      </c>
      <c r="D4" s="590"/>
      <c r="E4" s="701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4.75" customHeight="1">
      <c r="A5" s="590"/>
      <c r="B5" s="83" t="s">
        <v>154</v>
      </c>
      <c r="C5" s="81" t="s">
        <v>145</v>
      </c>
      <c r="D5" s="81" t="s">
        <v>232</v>
      </c>
      <c r="E5" s="701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5" customHeight="1">
      <c r="A6" s="566">
        <v>307</v>
      </c>
      <c r="B6" s="698" t="s">
        <v>319</v>
      </c>
      <c r="C6" s="135">
        <v>60</v>
      </c>
      <c r="D6" s="135">
        <v>80</v>
      </c>
      <c r="E6" s="199" t="s">
        <v>251</v>
      </c>
      <c r="F6" s="200">
        <v>48</v>
      </c>
      <c r="G6" s="200">
        <v>40</v>
      </c>
      <c r="H6" s="139">
        <v>5.6</v>
      </c>
      <c r="I6" s="139">
        <v>8.6999999999999993</v>
      </c>
      <c r="J6" s="139">
        <v>1.5</v>
      </c>
      <c r="K6" s="139">
        <v>106</v>
      </c>
      <c r="L6" s="200">
        <v>64</v>
      </c>
      <c r="M6" s="200">
        <v>53.3</v>
      </c>
      <c r="N6" s="201">
        <v>7.4</v>
      </c>
      <c r="O6" s="201">
        <v>11.6</v>
      </c>
      <c r="P6" s="201">
        <v>2</v>
      </c>
      <c r="Q6" s="201">
        <v>141.30000000000001</v>
      </c>
    </row>
    <row r="7" spans="1:17" ht="15" customHeight="1">
      <c r="A7" s="567"/>
      <c r="B7" s="699"/>
      <c r="C7" s="202"/>
      <c r="D7" s="202"/>
      <c r="E7" s="199" t="s">
        <v>55</v>
      </c>
      <c r="F7" s="200">
        <v>25</v>
      </c>
      <c r="G7" s="200">
        <v>25</v>
      </c>
      <c r="H7" s="203"/>
      <c r="I7" s="203"/>
      <c r="J7" s="203"/>
      <c r="K7" s="203"/>
      <c r="L7" s="200">
        <v>33</v>
      </c>
      <c r="M7" s="200">
        <v>33</v>
      </c>
      <c r="N7" s="203"/>
      <c r="O7" s="203"/>
      <c r="P7" s="203"/>
      <c r="Q7" s="203"/>
    </row>
    <row r="8" spans="1:17" ht="15" customHeight="1">
      <c r="A8" s="568"/>
      <c r="B8" s="700"/>
      <c r="C8" s="202"/>
      <c r="D8" s="202"/>
      <c r="E8" s="199" t="s">
        <v>201</v>
      </c>
      <c r="F8" s="200">
        <v>2.5</v>
      </c>
      <c r="G8" s="200">
        <v>2.5</v>
      </c>
      <c r="H8" s="203"/>
      <c r="I8" s="203"/>
      <c r="J8" s="203"/>
      <c r="K8" s="203"/>
      <c r="L8" s="200">
        <v>3.5</v>
      </c>
      <c r="M8" s="200">
        <v>3.5</v>
      </c>
      <c r="N8" s="203"/>
      <c r="O8" s="203"/>
      <c r="P8" s="203"/>
      <c r="Q8" s="203"/>
    </row>
    <row r="9" spans="1:17">
      <c r="A9" s="695">
        <v>260</v>
      </c>
      <c r="B9" s="580" t="s">
        <v>292</v>
      </c>
      <c r="C9" s="204">
        <v>150</v>
      </c>
      <c r="D9" s="204">
        <v>200</v>
      </c>
      <c r="E9" s="205" t="s">
        <v>44</v>
      </c>
      <c r="F9" s="435">
        <v>11</v>
      </c>
      <c r="G9" s="435">
        <v>11</v>
      </c>
      <c r="H9" s="207">
        <v>3.9</v>
      </c>
      <c r="I9" s="207">
        <v>8.6999999999999993</v>
      </c>
      <c r="J9" s="207">
        <v>18.7</v>
      </c>
      <c r="K9" s="207">
        <v>169.5</v>
      </c>
      <c r="L9" s="435">
        <v>15</v>
      </c>
      <c r="M9" s="435">
        <v>15</v>
      </c>
      <c r="N9" s="207">
        <v>5.3</v>
      </c>
      <c r="O9" s="207">
        <v>11.7</v>
      </c>
      <c r="P9" s="207">
        <v>25</v>
      </c>
      <c r="Q9" s="207">
        <v>226</v>
      </c>
    </row>
    <row r="10" spans="1:17">
      <c r="A10" s="695"/>
      <c r="B10" s="580"/>
      <c r="C10" s="208"/>
      <c r="D10" s="208"/>
      <c r="E10" s="209" t="s">
        <v>54</v>
      </c>
      <c r="F10" s="435">
        <v>8</v>
      </c>
      <c r="G10" s="435">
        <v>8</v>
      </c>
      <c r="H10" s="210"/>
      <c r="I10" s="210"/>
      <c r="J10" s="210"/>
      <c r="K10" s="210"/>
      <c r="L10" s="435">
        <v>11</v>
      </c>
      <c r="M10" s="435">
        <v>11</v>
      </c>
      <c r="N10" s="210"/>
      <c r="O10" s="210"/>
      <c r="P10" s="210"/>
      <c r="Q10" s="210"/>
    </row>
    <row r="11" spans="1:17" ht="15" customHeight="1">
      <c r="A11" s="695"/>
      <c r="B11" s="580"/>
      <c r="C11" s="208"/>
      <c r="D11" s="208"/>
      <c r="E11" s="209" t="s">
        <v>55</v>
      </c>
      <c r="F11" s="435">
        <v>105</v>
      </c>
      <c r="G11" s="435">
        <v>105</v>
      </c>
      <c r="H11" s="210"/>
      <c r="I11" s="210"/>
      <c r="J11" s="210"/>
      <c r="K11" s="210"/>
      <c r="L11" s="435">
        <v>130</v>
      </c>
      <c r="M11" s="435">
        <v>130</v>
      </c>
      <c r="N11" s="210"/>
      <c r="O11" s="210"/>
      <c r="P11" s="210"/>
      <c r="Q11" s="210"/>
    </row>
    <row r="12" spans="1:17" ht="17.25" customHeight="1">
      <c r="A12" s="695"/>
      <c r="B12" s="580"/>
      <c r="C12" s="208"/>
      <c r="D12" s="208"/>
      <c r="E12" s="211" t="s">
        <v>35</v>
      </c>
      <c r="F12" s="206">
        <v>3.5</v>
      </c>
      <c r="G12" s="206">
        <v>3.5</v>
      </c>
      <c r="H12" s="210"/>
      <c r="I12" s="210"/>
      <c r="J12" s="210"/>
      <c r="K12" s="210"/>
      <c r="L12" s="206">
        <v>4.5</v>
      </c>
      <c r="M12" s="206">
        <v>4.5</v>
      </c>
      <c r="N12" s="210"/>
      <c r="O12" s="210"/>
      <c r="P12" s="210"/>
      <c r="Q12" s="210"/>
    </row>
    <row r="13" spans="1:17">
      <c r="A13" s="695"/>
      <c r="B13" s="580"/>
      <c r="C13" s="208"/>
      <c r="D13" s="208"/>
      <c r="E13" s="209" t="s">
        <v>56</v>
      </c>
      <c r="F13" s="206">
        <v>4.5</v>
      </c>
      <c r="G13" s="206">
        <v>4.5</v>
      </c>
      <c r="H13" s="210"/>
      <c r="I13" s="210"/>
      <c r="J13" s="210"/>
      <c r="K13" s="210"/>
      <c r="L13" s="206">
        <v>5.8</v>
      </c>
      <c r="M13" s="206">
        <v>5.8</v>
      </c>
      <c r="N13" s="210"/>
      <c r="O13" s="210"/>
      <c r="P13" s="210"/>
      <c r="Q13" s="210"/>
    </row>
    <row r="14" spans="1:17" ht="15" customHeight="1">
      <c r="A14" s="524">
        <v>496</v>
      </c>
      <c r="B14" s="617" t="s">
        <v>151</v>
      </c>
      <c r="C14" s="121">
        <v>200</v>
      </c>
      <c r="D14" s="112">
        <v>200</v>
      </c>
      <c r="E14" s="41" t="s">
        <v>63</v>
      </c>
      <c r="F14" s="165">
        <v>3</v>
      </c>
      <c r="G14" s="165">
        <v>3</v>
      </c>
      <c r="H14" s="70">
        <v>3.6</v>
      </c>
      <c r="I14" s="70">
        <v>3.3</v>
      </c>
      <c r="J14" s="70">
        <v>25</v>
      </c>
      <c r="K14" s="70">
        <v>144</v>
      </c>
      <c r="L14" s="165">
        <v>3</v>
      </c>
      <c r="M14" s="165">
        <v>3</v>
      </c>
      <c r="N14" s="69">
        <v>3.6</v>
      </c>
      <c r="O14" s="69">
        <v>3.3</v>
      </c>
      <c r="P14" s="69">
        <v>25</v>
      </c>
      <c r="Q14" s="69">
        <v>144</v>
      </c>
    </row>
    <row r="15" spans="1:17" ht="15.75" customHeight="1">
      <c r="A15" s="524"/>
      <c r="B15" s="617"/>
      <c r="C15" s="68"/>
      <c r="D15" s="181"/>
      <c r="E15" s="41" t="s">
        <v>55</v>
      </c>
      <c r="F15" s="165">
        <v>100</v>
      </c>
      <c r="G15" s="165">
        <v>100</v>
      </c>
      <c r="H15" s="70"/>
      <c r="I15" s="70"/>
      <c r="J15" s="70"/>
      <c r="K15" s="70"/>
      <c r="L15" s="165">
        <v>100</v>
      </c>
      <c r="M15" s="165">
        <v>100</v>
      </c>
      <c r="N15" s="69"/>
      <c r="O15" s="69"/>
      <c r="P15" s="69"/>
      <c r="Q15" s="69"/>
    </row>
    <row r="16" spans="1:17">
      <c r="A16" s="524"/>
      <c r="B16" s="617"/>
      <c r="C16" s="68"/>
      <c r="D16" s="181"/>
      <c r="E16" s="41" t="s">
        <v>35</v>
      </c>
      <c r="F16" s="165">
        <v>15</v>
      </c>
      <c r="G16" s="165">
        <v>15</v>
      </c>
      <c r="H16" s="70"/>
      <c r="I16" s="70"/>
      <c r="J16" s="70"/>
      <c r="K16" s="70"/>
      <c r="L16" s="165">
        <v>15</v>
      </c>
      <c r="M16" s="165">
        <v>15</v>
      </c>
      <c r="N16" s="69"/>
      <c r="O16" s="69"/>
      <c r="P16" s="69"/>
      <c r="Q16" s="69"/>
    </row>
    <row r="17" spans="1:17">
      <c r="A17" s="178">
        <v>111</v>
      </c>
      <c r="B17" s="212" t="s">
        <v>341</v>
      </c>
      <c r="C17" s="121">
        <v>40</v>
      </c>
      <c r="D17" s="112">
        <v>60</v>
      </c>
      <c r="E17" s="41" t="s">
        <v>342</v>
      </c>
      <c r="F17" s="165">
        <v>40</v>
      </c>
      <c r="G17" s="165">
        <v>40</v>
      </c>
      <c r="H17" s="69">
        <v>3</v>
      </c>
      <c r="I17" s="69">
        <v>1.1599999999999999</v>
      </c>
      <c r="J17" s="69">
        <v>20.5</v>
      </c>
      <c r="K17" s="69">
        <v>104.8</v>
      </c>
      <c r="L17" s="165">
        <v>60</v>
      </c>
      <c r="M17" s="165">
        <v>60</v>
      </c>
      <c r="N17" s="69">
        <v>4.5</v>
      </c>
      <c r="O17" s="69">
        <v>1.8</v>
      </c>
      <c r="P17" s="69">
        <v>30.7</v>
      </c>
      <c r="Q17" s="69">
        <v>118</v>
      </c>
    </row>
    <row r="18" spans="1:17">
      <c r="A18" s="178">
        <v>112</v>
      </c>
      <c r="B18" s="212" t="s">
        <v>152</v>
      </c>
      <c r="C18" s="122">
        <v>140</v>
      </c>
      <c r="D18" s="112">
        <v>140</v>
      </c>
      <c r="E18" s="41" t="s">
        <v>62</v>
      </c>
      <c r="F18" s="165">
        <v>140</v>
      </c>
      <c r="G18" s="165">
        <v>140</v>
      </c>
      <c r="H18" s="69">
        <v>0.5</v>
      </c>
      <c r="I18" s="69">
        <v>0.5</v>
      </c>
      <c r="J18" s="69">
        <v>13.7</v>
      </c>
      <c r="K18" s="69">
        <v>66.2</v>
      </c>
      <c r="L18" s="165">
        <v>140</v>
      </c>
      <c r="M18" s="165">
        <v>140</v>
      </c>
      <c r="N18" s="69">
        <v>0.5</v>
      </c>
      <c r="O18" s="69">
        <v>0.5</v>
      </c>
      <c r="P18" s="69">
        <v>13.7</v>
      </c>
      <c r="Q18" s="69">
        <v>66.2</v>
      </c>
    </row>
    <row r="19" spans="1:17">
      <c r="A19" s="697"/>
      <c r="B19" s="168" t="s">
        <v>180</v>
      </c>
      <c r="C19" s="208"/>
      <c r="D19" s="208"/>
      <c r="E19" s="213"/>
      <c r="F19" s="214"/>
      <c r="G19" s="214"/>
      <c r="H19" s="215">
        <f>SUM(H9:H18)</f>
        <v>11</v>
      </c>
      <c r="I19" s="215">
        <f>SUM(I9:I18)</f>
        <v>13.66</v>
      </c>
      <c r="J19" s="215">
        <f>SUM(J9:J18)</f>
        <v>77.900000000000006</v>
      </c>
      <c r="K19" s="215">
        <f>SUM(K9:K18)</f>
        <v>484.5</v>
      </c>
      <c r="L19" s="215"/>
      <c r="M19" s="215"/>
      <c r="N19" s="215">
        <f>SUM(N9:N18)</f>
        <v>13.9</v>
      </c>
      <c r="O19" s="215">
        <f>SUM(O9:O18)</f>
        <v>17.3</v>
      </c>
      <c r="P19" s="215">
        <f>SUM(P9:P18)</f>
        <v>94.4</v>
      </c>
      <c r="Q19" s="215">
        <f>SUM(Q9:Q18)</f>
        <v>554.20000000000005</v>
      </c>
    </row>
    <row r="20" spans="1:17">
      <c r="A20" s="697"/>
      <c r="B20" s="676" t="s">
        <v>153</v>
      </c>
      <c r="C20" s="677"/>
      <c r="D20" s="677"/>
      <c r="E20" s="678"/>
      <c r="F20" s="214"/>
      <c r="G20" s="214"/>
      <c r="H20" s="214"/>
      <c r="I20" s="214"/>
      <c r="J20" s="214"/>
      <c r="K20" s="214"/>
      <c r="L20" s="197"/>
      <c r="M20" s="197"/>
      <c r="N20" s="197"/>
      <c r="O20" s="197"/>
      <c r="P20" s="197"/>
      <c r="Q20" s="197"/>
    </row>
    <row r="21" spans="1:17" ht="16.5" customHeight="1">
      <c r="A21" s="555">
        <v>51</v>
      </c>
      <c r="B21" s="580" t="s">
        <v>287</v>
      </c>
      <c r="C21" s="204">
        <v>60</v>
      </c>
      <c r="D21" s="204">
        <v>100</v>
      </c>
      <c r="E21" s="216" t="s">
        <v>74</v>
      </c>
      <c r="F21" s="217">
        <v>45.6</v>
      </c>
      <c r="G21" s="217">
        <v>36.6</v>
      </c>
      <c r="H21" s="218">
        <v>0.7</v>
      </c>
      <c r="I21" s="218">
        <v>6.1</v>
      </c>
      <c r="J21" s="218">
        <v>4.2</v>
      </c>
      <c r="K21" s="218">
        <v>76.2</v>
      </c>
      <c r="L21" s="401">
        <v>76</v>
      </c>
      <c r="M21" s="401">
        <v>61</v>
      </c>
      <c r="N21" s="219">
        <v>1.3</v>
      </c>
      <c r="O21" s="219">
        <v>10.3</v>
      </c>
      <c r="P21" s="219">
        <v>7.1</v>
      </c>
      <c r="Q21" s="219">
        <v>127</v>
      </c>
    </row>
    <row r="22" spans="1:17">
      <c r="A22" s="555"/>
      <c r="B22" s="580"/>
      <c r="C22" s="220"/>
      <c r="D22" s="208"/>
      <c r="E22" s="216" t="s">
        <v>39</v>
      </c>
      <c r="F22" s="217">
        <v>22.8</v>
      </c>
      <c r="G22" s="401">
        <v>18</v>
      </c>
      <c r="H22" s="214"/>
      <c r="I22" s="214"/>
      <c r="J22" s="214"/>
      <c r="K22" s="214"/>
      <c r="L22" s="401">
        <v>38</v>
      </c>
      <c r="M22" s="401">
        <v>30</v>
      </c>
      <c r="N22" s="197"/>
      <c r="O22" s="197"/>
      <c r="P22" s="197"/>
      <c r="Q22" s="197"/>
    </row>
    <row r="23" spans="1:17">
      <c r="A23" s="555"/>
      <c r="B23" s="580"/>
      <c r="C23" s="220"/>
      <c r="D23" s="208"/>
      <c r="E23" s="216" t="s">
        <v>41</v>
      </c>
      <c r="F23" s="401">
        <v>6</v>
      </c>
      <c r="G23" s="401">
        <v>6</v>
      </c>
      <c r="H23" s="214"/>
      <c r="I23" s="214"/>
      <c r="J23" s="214"/>
      <c r="K23" s="214"/>
      <c r="L23" s="401">
        <v>10</v>
      </c>
      <c r="M23" s="401">
        <v>10</v>
      </c>
      <c r="N23" s="197"/>
      <c r="O23" s="197"/>
      <c r="P23" s="197"/>
      <c r="Q23" s="197"/>
    </row>
    <row r="24" spans="1:17">
      <c r="A24" s="643" t="s">
        <v>290</v>
      </c>
      <c r="B24" s="646" t="s">
        <v>291</v>
      </c>
      <c r="C24" s="221" t="s">
        <v>288</v>
      </c>
      <c r="D24" s="221" t="s">
        <v>333</v>
      </c>
      <c r="E24" s="221" t="s">
        <v>37</v>
      </c>
      <c r="F24" s="222">
        <v>106.6</v>
      </c>
      <c r="G24" s="395">
        <v>80</v>
      </c>
      <c r="H24" s="224">
        <v>5.7</v>
      </c>
      <c r="I24" s="224">
        <v>5.2</v>
      </c>
      <c r="J24" s="224">
        <v>11.9</v>
      </c>
      <c r="K24" s="224">
        <v>128.1</v>
      </c>
      <c r="L24" s="222">
        <v>133.19999999999999</v>
      </c>
      <c r="M24" s="395">
        <v>100</v>
      </c>
      <c r="N24" s="225">
        <v>6.4</v>
      </c>
      <c r="O24" s="225">
        <v>5.8</v>
      </c>
      <c r="P24" s="225">
        <v>14.9</v>
      </c>
      <c r="Q24" s="219">
        <v>147.9</v>
      </c>
    </row>
    <row r="25" spans="1:17">
      <c r="A25" s="644"/>
      <c r="B25" s="647"/>
      <c r="C25" s="221"/>
      <c r="D25" s="221"/>
      <c r="E25" s="221" t="s">
        <v>39</v>
      </c>
      <c r="F25" s="395">
        <v>10</v>
      </c>
      <c r="G25" s="395">
        <v>8</v>
      </c>
      <c r="H25" s="226"/>
      <c r="I25" s="226"/>
      <c r="J25" s="226"/>
      <c r="K25" s="226"/>
      <c r="L25" s="223">
        <v>12.5</v>
      </c>
      <c r="M25" s="395">
        <v>10</v>
      </c>
      <c r="N25" s="227"/>
      <c r="O25" s="227"/>
      <c r="P25" s="227"/>
      <c r="Q25" s="197"/>
    </row>
    <row r="26" spans="1:17">
      <c r="A26" s="644"/>
      <c r="B26" s="647"/>
      <c r="C26" s="228"/>
      <c r="D26" s="229"/>
      <c r="E26" s="221" t="s">
        <v>38</v>
      </c>
      <c r="F26" s="395">
        <v>10</v>
      </c>
      <c r="G26" s="395">
        <v>8</v>
      </c>
      <c r="H26" s="226"/>
      <c r="I26" s="226"/>
      <c r="J26" s="226"/>
      <c r="K26" s="226"/>
      <c r="L26" s="395">
        <v>12</v>
      </c>
      <c r="M26" s="395">
        <v>10</v>
      </c>
      <c r="N26" s="227"/>
      <c r="O26" s="227"/>
      <c r="P26" s="227"/>
      <c r="Q26" s="197"/>
    </row>
    <row r="27" spans="1:17">
      <c r="A27" s="644"/>
      <c r="B27" s="647"/>
      <c r="C27" s="228"/>
      <c r="D27" s="229"/>
      <c r="E27" s="221" t="s">
        <v>361</v>
      </c>
      <c r="F27" s="395">
        <v>2</v>
      </c>
      <c r="G27" s="395">
        <v>2</v>
      </c>
      <c r="H27" s="226"/>
      <c r="I27" s="226"/>
      <c r="J27" s="226"/>
      <c r="K27" s="226"/>
      <c r="L27" s="223">
        <v>2.5</v>
      </c>
      <c r="M27" s="223">
        <v>2.5</v>
      </c>
      <c r="N27" s="227"/>
      <c r="O27" s="227"/>
      <c r="P27" s="227"/>
      <c r="Q27" s="197"/>
    </row>
    <row r="28" spans="1:17">
      <c r="A28" s="644"/>
      <c r="B28" s="647"/>
      <c r="C28" s="228"/>
      <c r="D28" s="229"/>
      <c r="E28" s="221" t="s">
        <v>143</v>
      </c>
      <c r="F28" s="395">
        <v>1</v>
      </c>
      <c r="G28" s="395">
        <v>1</v>
      </c>
      <c r="H28" s="226"/>
      <c r="I28" s="226"/>
      <c r="J28" s="226"/>
      <c r="K28" s="226"/>
      <c r="L28" s="395">
        <v>2</v>
      </c>
      <c r="M28" s="395">
        <v>2</v>
      </c>
      <c r="N28" s="227"/>
      <c r="O28" s="227"/>
      <c r="P28" s="227"/>
      <c r="Q28" s="197"/>
    </row>
    <row r="29" spans="1:17">
      <c r="A29" s="644"/>
      <c r="B29" s="647"/>
      <c r="C29" s="228"/>
      <c r="D29" s="229"/>
      <c r="E29" s="230" t="s">
        <v>289</v>
      </c>
      <c r="F29" s="222"/>
      <c r="G29" s="231">
        <v>20</v>
      </c>
      <c r="H29" s="232"/>
      <c r="I29" s="232"/>
      <c r="J29" s="232"/>
      <c r="K29" s="232"/>
      <c r="L29" s="231"/>
      <c r="M29" s="231">
        <v>20</v>
      </c>
      <c r="N29" s="227"/>
      <c r="O29" s="227"/>
      <c r="P29" s="227"/>
      <c r="Q29" s="197"/>
    </row>
    <row r="30" spans="1:17">
      <c r="A30" s="644"/>
      <c r="B30" s="647"/>
      <c r="C30" s="228"/>
      <c r="D30" s="229"/>
      <c r="E30" s="221" t="s">
        <v>119</v>
      </c>
      <c r="F30" s="223">
        <v>31</v>
      </c>
      <c r="G30" s="223">
        <v>23</v>
      </c>
      <c r="H30" s="226"/>
      <c r="I30" s="226"/>
      <c r="J30" s="226"/>
      <c r="K30" s="226"/>
      <c r="L30" s="395">
        <v>31</v>
      </c>
      <c r="M30" s="395">
        <v>23</v>
      </c>
      <c r="N30" s="227"/>
      <c r="O30" s="227"/>
      <c r="P30" s="227"/>
      <c r="Q30" s="197"/>
    </row>
    <row r="31" spans="1:17">
      <c r="A31" s="644"/>
      <c r="B31" s="647"/>
      <c r="C31" s="228"/>
      <c r="D31" s="229"/>
      <c r="E31" s="221" t="s">
        <v>38</v>
      </c>
      <c r="F31" s="223">
        <v>3</v>
      </c>
      <c r="G31" s="223">
        <v>2</v>
      </c>
      <c r="H31" s="226"/>
      <c r="I31" s="226"/>
      <c r="J31" s="226"/>
      <c r="K31" s="226"/>
      <c r="L31" s="395">
        <v>3</v>
      </c>
      <c r="M31" s="395">
        <v>2</v>
      </c>
      <c r="N31" s="227"/>
      <c r="O31" s="227"/>
      <c r="P31" s="227"/>
      <c r="Q31" s="197"/>
    </row>
    <row r="32" spans="1:17">
      <c r="A32" s="645"/>
      <c r="B32" s="648"/>
      <c r="C32" s="228"/>
      <c r="D32" s="229"/>
      <c r="E32" s="221" t="s">
        <v>88</v>
      </c>
      <c r="F32" s="222">
        <v>1.9</v>
      </c>
      <c r="G32" s="222">
        <v>1.6</v>
      </c>
      <c r="H32" s="226"/>
      <c r="I32" s="226"/>
      <c r="J32" s="226"/>
      <c r="K32" s="226"/>
      <c r="L32" s="222">
        <v>1.9</v>
      </c>
      <c r="M32" s="222">
        <v>1.6</v>
      </c>
      <c r="N32" s="227"/>
      <c r="O32" s="227"/>
      <c r="P32" s="227"/>
      <c r="Q32" s="197"/>
    </row>
    <row r="33" spans="1:17">
      <c r="A33" s="636" t="s">
        <v>293</v>
      </c>
      <c r="B33" s="634" t="s">
        <v>285</v>
      </c>
      <c r="C33" s="182" t="s">
        <v>277</v>
      </c>
      <c r="D33" s="233" t="s">
        <v>220</v>
      </c>
      <c r="E33" s="234" t="s">
        <v>274</v>
      </c>
      <c r="F33" s="235">
        <v>81</v>
      </c>
      <c r="G33" s="235">
        <v>60</v>
      </c>
      <c r="H33" s="236">
        <v>14.1</v>
      </c>
      <c r="I33" s="236">
        <v>15.6</v>
      </c>
      <c r="J33" s="236">
        <v>14.4</v>
      </c>
      <c r="K33" s="236">
        <v>255.8</v>
      </c>
      <c r="L33" s="235">
        <v>92.8</v>
      </c>
      <c r="M33" s="235">
        <v>68.8</v>
      </c>
      <c r="N33" s="236">
        <v>15.9</v>
      </c>
      <c r="O33" s="236">
        <v>17.399999999999999</v>
      </c>
      <c r="P33" s="236">
        <v>15.8</v>
      </c>
      <c r="Q33" s="237">
        <v>184.6</v>
      </c>
    </row>
    <row r="34" spans="1:17">
      <c r="A34" s="637"/>
      <c r="B34" s="635"/>
      <c r="C34" s="182"/>
      <c r="D34" s="238"/>
      <c r="E34" s="234" t="s">
        <v>275</v>
      </c>
      <c r="F34" s="235">
        <v>13</v>
      </c>
      <c r="G34" s="235">
        <v>13</v>
      </c>
      <c r="H34" s="239"/>
      <c r="I34" s="239"/>
      <c r="J34" s="239"/>
      <c r="K34" s="239"/>
      <c r="L34" s="235">
        <v>14</v>
      </c>
      <c r="M34" s="235">
        <v>14</v>
      </c>
      <c r="N34" s="237"/>
      <c r="O34" s="237"/>
      <c r="P34" s="237"/>
      <c r="Q34" s="237"/>
    </row>
    <row r="35" spans="1:17">
      <c r="A35" s="637"/>
      <c r="B35" s="635"/>
      <c r="C35" s="182"/>
      <c r="D35" s="238"/>
      <c r="E35" s="234" t="s">
        <v>55</v>
      </c>
      <c r="F35" s="235">
        <v>16</v>
      </c>
      <c r="G35" s="235">
        <v>16</v>
      </c>
      <c r="H35" s="239"/>
      <c r="I35" s="239"/>
      <c r="J35" s="239"/>
      <c r="K35" s="239"/>
      <c r="L35" s="235">
        <v>18</v>
      </c>
      <c r="M35" s="235">
        <v>18</v>
      </c>
      <c r="N35" s="237"/>
      <c r="O35" s="237"/>
      <c r="P35" s="237"/>
      <c r="Q35" s="237"/>
    </row>
    <row r="36" spans="1:17">
      <c r="A36" s="637"/>
      <c r="B36" s="635"/>
      <c r="C36" s="182"/>
      <c r="D36" s="238"/>
      <c r="E36" s="240" t="s">
        <v>201</v>
      </c>
      <c r="F36" s="235">
        <v>5</v>
      </c>
      <c r="G36" s="235">
        <v>5</v>
      </c>
      <c r="H36" s="239"/>
      <c r="I36" s="239"/>
      <c r="J36" s="239"/>
      <c r="K36" s="239"/>
      <c r="L36" s="235">
        <v>5.5</v>
      </c>
      <c r="M36" s="235">
        <v>5.5</v>
      </c>
      <c r="N36" s="237"/>
      <c r="O36" s="237"/>
      <c r="P36" s="237"/>
      <c r="Q36" s="237"/>
    </row>
    <row r="37" spans="1:17" ht="15.75" customHeight="1">
      <c r="A37" s="637"/>
      <c r="B37" s="635"/>
      <c r="C37" s="182"/>
      <c r="D37" s="238"/>
      <c r="E37" s="234" t="s">
        <v>276</v>
      </c>
      <c r="F37" s="241"/>
      <c r="G37" s="241">
        <v>50</v>
      </c>
      <c r="H37" s="237"/>
      <c r="I37" s="237"/>
      <c r="J37" s="237"/>
      <c r="K37" s="237"/>
      <c r="L37" s="241"/>
      <c r="M37" s="241">
        <v>50</v>
      </c>
      <c r="N37" s="237"/>
      <c r="O37" s="237"/>
      <c r="P37" s="237"/>
      <c r="Q37" s="237"/>
    </row>
    <row r="38" spans="1:17">
      <c r="A38" s="637"/>
      <c r="B38" s="635"/>
      <c r="C38" s="182"/>
      <c r="D38" s="238"/>
      <c r="E38" s="234" t="s">
        <v>55</v>
      </c>
      <c r="F38" s="235">
        <v>50</v>
      </c>
      <c r="G38" s="235">
        <v>50</v>
      </c>
      <c r="H38" s="239"/>
      <c r="I38" s="239"/>
      <c r="J38" s="239"/>
      <c r="K38" s="239"/>
      <c r="L38" s="235">
        <v>50</v>
      </c>
      <c r="M38" s="235">
        <v>50</v>
      </c>
      <c r="N38" s="237"/>
      <c r="O38" s="237"/>
      <c r="P38" s="237"/>
      <c r="Q38" s="237"/>
    </row>
    <row r="39" spans="1:17">
      <c r="A39" s="637"/>
      <c r="B39" s="635"/>
      <c r="C39" s="182"/>
      <c r="D39" s="238"/>
      <c r="E39" s="234" t="s">
        <v>104</v>
      </c>
      <c r="F39" s="235">
        <v>2.5</v>
      </c>
      <c r="G39" s="235">
        <v>2.5</v>
      </c>
      <c r="H39" s="239"/>
      <c r="I39" s="239"/>
      <c r="J39" s="239"/>
      <c r="K39" s="239"/>
      <c r="L39" s="235">
        <v>2.5</v>
      </c>
      <c r="M39" s="235">
        <v>2.5</v>
      </c>
      <c r="N39" s="237"/>
      <c r="O39" s="237"/>
      <c r="P39" s="237"/>
      <c r="Q39" s="237"/>
    </row>
    <row r="40" spans="1:17">
      <c r="A40" s="637"/>
      <c r="B40" s="635"/>
      <c r="C40" s="242"/>
      <c r="D40" s="238"/>
      <c r="E40" s="234" t="s">
        <v>201</v>
      </c>
      <c r="F40" s="235">
        <v>2.5</v>
      </c>
      <c r="G40" s="235">
        <v>2.5</v>
      </c>
      <c r="H40" s="239"/>
      <c r="I40" s="239"/>
      <c r="J40" s="239"/>
      <c r="K40" s="239"/>
      <c r="L40" s="235">
        <v>2.5</v>
      </c>
      <c r="M40" s="235">
        <v>2.5</v>
      </c>
      <c r="N40" s="237"/>
      <c r="O40" s="237"/>
      <c r="P40" s="237"/>
      <c r="Q40" s="237"/>
    </row>
    <row r="41" spans="1:17">
      <c r="A41" s="702"/>
      <c r="B41" s="703"/>
      <c r="C41" s="242"/>
      <c r="D41" s="238"/>
      <c r="E41" s="234" t="s">
        <v>35</v>
      </c>
      <c r="F41" s="235">
        <v>0.5</v>
      </c>
      <c r="G41" s="235">
        <v>0.5</v>
      </c>
      <c r="H41" s="239"/>
      <c r="I41" s="239"/>
      <c r="J41" s="239"/>
      <c r="K41" s="239"/>
      <c r="L41" s="235">
        <v>0.5</v>
      </c>
      <c r="M41" s="235">
        <v>0.5</v>
      </c>
      <c r="N41" s="237"/>
      <c r="O41" s="237"/>
      <c r="P41" s="237"/>
      <c r="Q41" s="237"/>
    </row>
    <row r="42" spans="1:17">
      <c r="A42" s="615">
        <v>423</v>
      </c>
      <c r="B42" s="632" t="s">
        <v>194</v>
      </c>
      <c r="C42" s="243">
        <v>160</v>
      </c>
      <c r="D42" s="243">
        <v>160</v>
      </c>
      <c r="E42" s="244" t="s">
        <v>46</v>
      </c>
      <c r="F42" s="397">
        <v>210</v>
      </c>
      <c r="G42" s="397">
        <v>168</v>
      </c>
      <c r="H42" s="246">
        <v>6.7</v>
      </c>
      <c r="I42" s="246">
        <v>6.5</v>
      </c>
      <c r="J42" s="246">
        <v>7.02</v>
      </c>
      <c r="K42" s="246">
        <v>154</v>
      </c>
      <c r="L42" s="397">
        <v>210</v>
      </c>
      <c r="M42" s="397">
        <v>168</v>
      </c>
      <c r="N42" s="246">
        <v>6.7</v>
      </c>
      <c r="O42" s="246">
        <v>6.5</v>
      </c>
      <c r="P42" s="246">
        <v>7.02</v>
      </c>
      <c r="Q42" s="246">
        <v>154</v>
      </c>
    </row>
    <row r="43" spans="1:17" ht="13.5" customHeight="1">
      <c r="A43" s="615"/>
      <c r="B43" s="632"/>
      <c r="C43" s="247"/>
      <c r="D43" s="247"/>
      <c r="E43" s="244" t="s">
        <v>33</v>
      </c>
      <c r="F43" s="397">
        <v>7</v>
      </c>
      <c r="G43" s="397">
        <v>7</v>
      </c>
      <c r="H43" s="245"/>
      <c r="I43" s="245"/>
      <c r="J43" s="245"/>
      <c r="K43" s="245"/>
      <c r="L43" s="397">
        <v>7</v>
      </c>
      <c r="M43" s="397">
        <v>7</v>
      </c>
      <c r="N43" s="245"/>
      <c r="O43" s="245"/>
      <c r="P43" s="245"/>
      <c r="Q43" s="245"/>
    </row>
    <row r="44" spans="1:17">
      <c r="A44" s="615"/>
      <c r="B44" s="632"/>
      <c r="C44" s="247"/>
      <c r="D44" s="247"/>
      <c r="E44" s="244" t="s">
        <v>39</v>
      </c>
      <c r="F44" s="397">
        <v>9</v>
      </c>
      <c r="G44" s="245">
        <v>7.2</v>
      </c>
      <c r="H44" s="245"/>
      <c r="I44" s="245"/>
      <c r="J44" s="245"/>
      <c r="K44" s="245"/>
      <c r="L44" s="397">
        <v>9</v>
      </c>
      <c r="M44" s="245">
        <v>7.2</v>
      </c>
      <c r="N44" s="245"/>
      <c r="O44" s="245"/>
      <c r="P44" s="245"/>
      <c r="Q44" s="245"/>
    </row>
    <row r="45" spans="1:17">
      <c r="A45" s="615"/>
      <c r="B45" s="632"/>
      <c r="C45" s="247"/>
      <c r="D45" s="247"/>
      <c r="E45" s="244" t="s">
        <v>38</v>
      </c>
      <c r="F45" s="397">
        <v>15</v>
      </c>
      <c r="G45" s="397">
        <v>13</v>
      </c>
      <c r="H45" s="245"/>
      <c r="I45" s="245"/>
      <c r="J45" s="245"/>
      <c r="K45" s="245"/>
      <c r="L45" s="397">
        <v>15</v>
      </c>
      <c r="M45" s="397">
        <v>13</v>
      </c>
      <c r="N45" s="245"/>
      <c r="O45" s="245"/>
      <c r="P45" s="245"/>
      <c r="Q45" s="245"/>
    </row>
    <row r="46" spans="1:17">
      <c r="A46" s="615"/>
      <c r="B46" s="632"/>
      <c r="C46" s="247"/>
      <c r="D46" s="247"/>
      <c r="E46" s="244" t="s">
        <v>40</v>
      </c>
      <c r="F46" s="397">
        <v>15</v>
      </c>
      <c r="G46" s="397">
        <v>15</v>
      </c>
      <c r="H46" s="245"/>
      <c r="I46" s="245"/>
      <c r="J46" s="245"/>
      <c r="K46" s="245"/>
      <c r="L46" s="397">
        <v>15</v>
      </c>
      <c r="M46" s="397">
        <v>15</v>
      </c>
      <c r="N46" s="245"/>
      <c r="O46" s="245"/>
      <c r="P46" s="245"/>
      <c r="Q46" s="245"/>
    </row>
    <row r="47" spans="1:17">
      <c r="A47" s="615"/>
      <c r="B47" s="632"/>
      <c r="C47" s="247"/>
      <c r="D47" s="247"/>
      <c r="E47" s="244" t="s">
        <v>266</v>
      </c>
      <c r="F47" s="245">
        <v>0.3</v>
      </c>
      <c r="G47" s="245">
        <v>0.3</v>
      </c>
      <c r="H47" s="245"/>
      <c r="I47" s="245"/>
      <c r="J47" s="245"/>
      <c r="K47" s="245"/>
      <c r="L47" s="245">
        <v>0.3</v>
      </c>
      <c r="M47" s="245">
        <v>0.3</v>
      </c>
      <c r="N47" s="245"/>
      <c r="O47" s="245"/>
      <c r="P47" s="245"/>
      <c r="Q47" s="245"/>
    </row>
    <row r="48" spans="1:17">
      <c r="A48" s="615"/>
      <c r="B48" s="632"/>
      <c r="C48" s="247"/>
      <c r="D48" s="247"/>
      <c r="E48" s="244" t="s">
        <v>61</v>
      </c>
      <c r="F48" s="245">
        <v>2.6</v>
      </c>
      <c r="G48" s="245">
        <v>2.6</v>
      </c>
      <c r="H48" s="245"/>
      <c r="I48" s="245"/>
      <c r="J48" s="245"/>
      <c r="K48" s="245"/>
      <c r="L48" s="245">
        <v>2.6</v>
      </c>
      <c r="M48" s="245">
        <v>2.6</v>
      </c>
      <c r="N48" s="245"/>
      <c r="O48" s="245"/>
      <c r="P48" s="245"/>
      <c r="Q48" s="245"/>
    </row>
    <row r="49" spans="1:17">
      <c r="A49" s="615"/>
      <c r="B49" s="632"/>
      <c r="C49" s="247"/>
      <c r="D49" s="247"/>
      <c r="E49" s="244" t="s">
        <v>35</v>
      </c>
      <c r="F49" s="245">
        <v>1.1000000000000001</v>
      </c>
      <c r="G49" s="245">
        <v>1.1000000000000001</v>
      </c>
      <c r="H49" s="245"/>
      <c r="I49" s="245"/>
      <c r="J49" s="245"/>
      <c r="K49" s="245"/>
      <c r="L49" s="245">
        <v>1.1000000000000001</v>
      </c>
      <c r="M49" s="245">
        <v>1.1000000000000001</v>
      </c>
      <c r="N49" s="245"/>
      <c r="O49" s="245"/>
      <c r="P49" s="245"/>
      <c r="Q49" s="245"/>
    </row>
    <row r="50" spans="1:17" ht="16.5" customHeight="1">
      <c r="A50" s="524">
        <v>512</v>
      </c>
      <c r="B50" s="617" t="s">
        <v>198</v>
      </c>
      <c r="C50" s="121">
        <v>200</v>
      </c>
      <c r="D50" s="112">
        <v>200</v>
      </c>
      <c r="E50" s="33" t="s">
        <v>199</v>
      </c>
      <c r="F50" s="65">
        <v>20</v>
      </c>
      <c r="G50" s="65">
        <v>37</v>
      </c>
      <c r="H50" s="71">
        <v>0.3</v>
      </c>
      <c r="I50" s="71">
        <v>0</v>
      </c>
      <c r="J50" s="71">
        <v>20.100000000000001</v>
      </c>
      <c r="K50" s="71">
        <v>81</v>
      </c>
      <c r="L50" s="398">
        <v>20</v>
      </c>
      <c r="M50" s="398">
        <v>37</v>
      </c>
      <c r="N50" s="71">
        <v>0.3</v>
      </c>
      <c r="O50" s="71">
        <v>0</v>
      </c>
      <c r="P50" s="71">
        <v>20.100000000000001</v>
      </c>
      <c r="Q50" s="71">
        <v>81</v>
      </c>
    </row>
    <row r="51" spans="1:17">
      <c r="A51" s="524"/>
      <c r="B51" s="617"/>
      <c r="C51" s="249"/>
      <c r="D51" s="45"/>
      <c r="E51" s="33" t="s">
        <v>85</v>
      </c>
      <c r="F51" s="65">
        <v>13</v>
      </c>
      <c r="G51" s="65">
        <v>13</v>
      </c>
      <c r="H51" s="71"/>
      <c r="I51" s="71"/>
      <c r="J51" s="71"/>
      <c r="K51" s="71"/>
      <c r="L51" s="398">
        <v>13</v>
      </c>
      <c r="M51" s="398">
        <v>13</v>
      </c>
      <c r="N51" s="71"/>
      <c r="O51" s="71"/>
      <c r="P51" s="71"/>
      <c r="Q51" s="71"/>
    </row>
    <row r="52" spans="1:17">
      <c r="A52" s="180">
        <v>108</v>
      </c>
      <c r="B52" s="191" t="s">
        <v>170</v>
      </c>
      <c r="C52" s="73">
        <v>40</v>
      </c>
      <c r="D52" s="73">
        <v>60</v>
      </c>
      <c r="E52" s="33" t="s">
        <v>13</v>
      </c>
      <c r="F52" s="65">
        <v>40</v>
      </c>
      <c r="G52" s="65">
        <v>40</v>
      </c>
      <c r="H52" s="71">
        <v>3.3</v>
      </c>
      <c r="I52" s="71">
        <v>0.3</v>
      </c>
      <c r="J52" s="71">
        <v>19.600000000000001</v>
      </c>
      <c r="K52" s="71">
        <v>94</v>
      </c>
      <c r="L52" s="398">
        <v>60</v>
      </c>
      <c r="M52" s="398">
        <v>60</v>
      </c>
      <c r="N52" s="71">
        <v>4.5999999999999996</v>
      </c>
      <c r="O52" s="71">
        <v>0.5</v>
      </c>
      <c r="P52" s="71">
        <v>29.5</v>
      </c>
      <c r="Q52" s="71">
        <v>141</v>
      </c>
    </row>
    <row r="53" spans="1:17">
      <c r="A53" s="180">
        <v>109</v>
      </c>
      <c r="B53" s="191" t="s">
        <v>177</v>
      </c>
      <c r="C53" s="73">
        <v>50</v>
      </c>
      <c r="D53" s="73">
        <v>70</v>
      </c>
      <c r="E53" s="33" t="s">
        <v>17</v>
      </c>
      <c r="F53" s="65">
        <v>50</v>
      </c>
      <c r="G53" s="65">
        <v>50</v>
      </c>
      <c r="H53" s="71">
        <v>3.3</v>
      </c>
      <c r="I53" s="71">
        <v>0.6</v>
      </c>
      <c r="J53" s="71">
        <v>16.7</v>
      </c>
      <c r="K53" s="71">
        <v>87</v>
      </c>
      <c r="L53" s="398">
        <v>70</v>
      </c>
      <c r="M53" s="398">
        <v>70</v>
      </c>
      <c r="N53" s="71">
        <v>4.5999999999999996</v>
      </c>
      <c r="O53" s="71">
        <v>0.8</v>
      </c>
      <c r="P53" s="71">
        <v>23.4</v>
      </c>
      <c r="Q53" s="71">
        <v>122</v>
      </c>
    </row>
    <row r="54" spans="1:17">
      <c r="A54" s="696"/>
      <c r="B54" s="155" t="s">
        <v>204</v>
      </c>
      <c r="C54" s="16"/>
      <c r="D54" s="16"/>
      <c r="E54" s="153"/>
      <c r="F54" s="15"/>
      <c r="G54" s="15"/>
      <c r="H54" s="154">
        <f>SUM(H21:H53)</f>
        <v>34.1</v>
      </c>
      <c r="I54" s="154">
        <f>SUM(I21:I53)</f>
        <v>34.299999999999997</v>
      </c>
      <c r="J54" s="154">
        <f>SUM(J21:J53)</f>
        <v>93.92</v>
      </c>
      <c r="K54" s="154">
        <f>SUM(K21:K53)</f>
        <v>876.1</v>
      </c>
      <c r="L54" s="18"/>
      <c r="M54" s="18"/>
      <c r="N54" s="156">
        <f>SUM(N21:N53)</f>
        <v>39.800000000000004</v>
      </c>
      <c r="O54" s="156">
        <f>SUM(O21:O53)</f>
        <v>41.3</v>
      </c>
      <c r="P54" s="156">
        <f>SUM(P21:P53)</f>
        <v>117.82</v>
      </c>
      <c r="Q54" s="156">
        <f>SUM(Q21:Q53)</f>
        <v>957.5</v>
      </c>
    </row>
    <row r="55" spans="1:17">
      <c r="A55" s="696"/>
      <c r="B55" s="155" t="s">
        <v>181</v>
      </c>
      <c r="C55" s="16"/>
      <c r="D55" s="16"/>
      <c r="E55" s="153"/>
      <c r="F55" s="15"/>
      <c r="G55" s="15"/>
      <c r="H55" s="154">
        <f>H54+H19</f>
        <v>45.1</v>
      </c>
      <c r="I55" s="154">
        <f>I54+I19</f>
        <v>47.959999999999994</v>
      </c>
      <c r="J55" s="154">
        <f>J54+J19</f>
        <v>171.82</v>
      </c>
      <c r="K55" s="154">
        <f>K54+K19</f>
        <v>1360.6</v>
      </c>
      <c r="L55" s="154"/>
      <c r="M55" s="154"/>
      <c r="N55" s="154">
        <f>N54+N19</f>
        <v>53.7</v>
      </c>
      <c r="O55" s="154">
        <f>O54+O19</f>
        <v>58.599999999999994</v>
      </c>
      <c r="P55" s="154">
        <f>P54+P19</f>
        <v>212.22</v>
      </c>
      <c r="Q55" s="154">
        <f>Q54+Q19</f>
        <v>1511.7</v>
      </c>
    </row>
    <row r="56" spans="1:17">
      <c r="A56" s="18"/>
      <c r="B56" s="682" t="s">
        <v>159</v>
      </c>
      <c r="C56" s="683"/>
      <c r="D56" s="683"/>
      <c r="E56" s="683"/>
      <c r="F56" s="684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555">
        <v>55</v>
      </c>
      <c r="B57" s="556" t="s">
        <v>73</v>
      </c>
      <c r="C57" s="198">
        <v>100</v>
      </c>
      <c r="D57" s="192"/>
      <c r="E57" s="193" t="s">
        <v>74</v>
      </c>
      <c r="F57" s="436">
        <v>115</v>
      </c>
      <c r="G57" s="436">
        <v>84</v>
      </c>
      <c r="H57" s="19"/>
      <c r="I57" s="19"/>
      <c r="J57" s="19"/>
      <c r="K57" s="19"/>
      <c r="L57" s="18"/>
      <c r="M57" s="18"/>
      <c r="N57" s="18"/>
      <c r="O57" s="18"/>
      <c r="P57" s="18"/>
      <c r="Q57" s="18"/>
    </row>
    <row r="58" spans="1:17">
      <c r="A58" s="555"/>
      <c r="B58" s="556"/>
      <c r="C58" s="198"/>
      <c r="D58" s="192"/>
      <c r="E58" s="193" t="s">
        <v>12</v>
      </c>
      <c r="F58" s="436">
        <v>7.7</v>
      </c>
      <c r="G58" s="436">
        <v>7</v>
      </c>
      <c r="H58" s="19"/>
      <c r="I58" s="19"/>
      <c r="J58" s="19"/>
      <c r="K58" s="19"/>
      <c r="L58" s="18"/>
      <c r="M58" s="18"/>
      <c r="N58" s="18"/>
      <c r="O58" s="18"/>
      <c r="P58" s="18"/>
      <c r="Q58" s="18"/>
    </row>
    <row r="59" spans="1:17">
      <c r="A59" s="555"/>
      <c r="B59" s="556"/>
      <c r="C59" s="196"/>
      <c r="D59" s="195"/>
      <c r="E59" s="193" t="s">
        <v>41</v>
      </c>
      <c r="F59" s="436">
        <v>10</v>
      </c>
      <c r="G59" s="436">
        <v>10</v>
      </c>
      <c r="H59" s="19"/>
      <c r="I59" s="19"/>
      <c r="J59" s="19"/>
      <c r="K59" s="19"/>
      <c r="L59" s="18"/>
      <c r="M59" s="18"/>
      <c r="N59" s="18"/>
      <c r="O59" s="18"/>
      <c r="P59" s="18"/>
      <c r="Q59" s="18"/>
    </row>
    <row r="60" spans="1:17" ht="15" customHeight="1">
      <c r="A60" s="555">
        <v>17</v>
      </c>
      <c r="B60" s="556" t="s">
        <v>131</v>
      </c>
      <c r="C60" s="196">
        <v>100</v>
      </c>
      <c r="D60" s="195"/>
      <c r="E60" s="197" t="s">
        <v>66</v>
      </c>
      <c r="F60" s="436">
        <v>114</v>
      </c>
      <c r="G60" s="436">
        <v>91</v>
      </c>
      <c r="H60" s="19"/>
      <c r="I60" s="19"/>
      <c r="J60" s="19"/>
      <c r="K60" s="19"/>
      <c r="L60" s="18"/>
      <c r="M60" s="18"/>
      <c r="N60" s="18"/>
      <c r="O60" s="18"/>
      <c r="P60" s="18"/>
      <c r="Q60" s="18"/>
    </row>
    <row r="61" spans="1:17">
      <c r="A61" s="555"/>
      <c r="B61" s="556"/>
      <c r="C61" s="196"/>
      <c r="D61" s="195"/>
      <c r="E61" s="197" t="s">
        <v>41</v>
      </c>
      <c r="F61" s="436">
        <v>10</v>
      </c>
      <c r="G61" s="436">
        <v>10</v>
      </c>
      <c r="H61" s="19"/>
      <c r="I61" s="19"/>
      <c r="J61" s="19"/>
      <c r="K61" s="19"/>
      <c r="L61" s="18"/>
      <c r="M61" s="18"/>
      <c r="N61" s="18"/>
      <c r="O61" s="18"/>
      <c r="P61" s="18"/>
      <c r="Q61" s="18"/>
    </row>
    <row r="62" spans="1:17" ht="15" customHeight="1">
      <c r="A62" s="555">
        <v>390</v>
      </c>
      <c r="B62" s="556" t="s">
        <v>75</v>
      </c>
      <c r="C62" s="196">
        <v>70</v>
      </c>
      <c r="D62" s="195"/>
      <c r="E62" s="197" t="s">
        <v>76</v>
      </c>
      <c r="F62" s="436">
        <v>44</v>
      </c>
      <c r="G62" s="436">
        <v>44</v>
      </c>
      <c r="H62" s="19"/>
      <c r="I62" s="19"/>
      <c r="J62" s="19"/>
      <c r="K62" s="19"/>
      <c r="L62" s="18"/>
      <c r="M62" s="18"/>
      <c r="N62" s="18"/>
      <c r="O62" s="18"/>
      <c r="P62" s="18"/>
      <c r="Q62" s="18"/>
    </row>
    <row r="63" spans="1:17">
      <c r="A63" s="555"/>
      <c r="B63" s="556"/>
      <c r="C63" s="196"/>
      <c r="D63" s="195"/>
      <c r="E63" s="197" t="s">
        <v>77</v>
      </c>
      <c r="F63" s="436">
        <v>6</v>
      </c>
      <c r="G63" s="436">
        <v>6</v>
      </c>
      <c r="H63" s="19"/>
      <c r="I63" s="19"/>
      <c r="J63" s="19"/>
      <c r="K63" s="19"/>
      <c r="L63" s="18"/>
      <c r="M63" s="18"/>
      <c r="N63" s="18"/>
      <c r="O63" s="18"/>
      <c r="P63" s="18"/>
      <c r="Q63" s="18"/>
    </row>
    <row r="64" spans="1:17">
      <c r="A64" s="555"/>
      <c r="B64" s="556"/>
      <c r="C64" s="196"/>
      <c r="D64" s="195"/>
      <c r="E64" s="197" t="s">
        <v>38</v>
      </c>
      <c r="F64" s="436">
        <v>24.5</v>
      </c>
      <c r="G64" s="436">
        <v>21</v>
      </c>
      <c r="H64" s="19"/>
      <c r="I64" s="19"/>
      <c r="J64" s="19"/>
      <c r="K64" s="19"/>
      <c r="L64" s="18"/>
      <c r="M64" s="18"/>
      <c r="N64" s="18"/>
      <c r="O64" s="18"/>
      <c r="P64" s="18"/>
      <c r="Q64" s="18"/>
    </row>
    <row r="65" spans="1:17">
      <c r="A65" s="555"/>
      <c r="B65" s="556"/>
      <c r="C65" s="196"/>
      <c r="D65" s="195"/>
      <c r="E65" s="197" t="s">
        <v>61</v>
      </c>
      <c r="F65" s="436">
        <v>5</v>
      </c>
      <c r="G65" s="436">
        <v>5</v>
      </c>
      <c r="H65" s="19"/>
      <c r="I65" s="19"/>
      <c r="J65" s="19"/>
      <c r="K65" s="19"/>
      <c r="L65" s="18"/>
      <c r="M65" s="18"/>
      <c r="N65" s="18"/>
      <c r="O65" s="18"/>
      <c r="P65" s="18"/>
      <c r="Q65" s="18"/>
    </row>
    <row r="66" spans="1:17">
      <c r="A66" s="555"/>
      <c r="B66" s="556"/>
      <c r="C66" s="196"/>
      <c r="D66" s="195"/>
      <c r="E66" s="197" t="s">
        <v>33</v>
      </c>
      <c r="F66" s="436">
        <v>10</v>
      </c>
      <c r="G66" s="436">
        <v>10</v>
      </c>
      <c r="H66" s="19"/>
      <c r="I66" s="19"/>
      <c r="J66" s="19"/>
      <c r="K66" s="19"/>
      <c r="L66" s="18"/>
      <c r="M66" s="18"/>
      <c r="N66" s="18"/>
      <c r="O66" s="18"/>
      <c r="P66" s="18"/>
      <c r="Q66" s="18"/>
    </row>
    <row r="67" spans="1:17" ht="15" customHeight="1">
      <c r="A67" s="555">
        <v>412</v>
      </c>
      <c r="B67" s="556" t="s">
        <v>78</v>
      </c>
      <c r="C67" s="196">
        <v>70</v>
      </c>
      <c r="D67" s="195"/>
      <c r="E67" s="197" t="s">
        <v>79</v>
      </c>
      <c r="F67" s="436">
        <v>52</v>
      </c>
      <c r="G67" s="436">
        <v>52</v>
      </c>
      <c r="H67" s="19"/>
      <c r="I67" s="19"/>
      <c r="J67" s="19"/>
      <c r="K67" s="19"/>
      <c r="L67" s="18"/>
      <c r="M67" s="18"/>
      <c r="N67" s="18"/>
      <c r="O67" s="18"/>
      <c r="P67" s="18"/>
      <c r="Q67" s="18"/>
    </row>
    <row r="68" spans="1:17">
      <c r="A68" s="555"/>
      <c r="B68" s="556"/>
      <c r="C68" s="196"/>
      <c r="D68" s="195"/>
      <c r="E68" s="197" t="s">
        <v>13</v>
      </c>
      <c r="F68" s="436">
        <v>13</v>
      </c>
      <c r="G68" s="436">
        <v>13</v>
      </c>
      <c r="H68" s="19"/>
      <c r="I68" s="19"/>
      <c r="J68" s="19"/>
      <c r="K68" s="19"/>
      <c r="L68" s="18"/>
      <c r="M68" s="18"/>
      <c r="N68" s="18"/>
      <c r="O68" s="18"/>
      <c r="P68" s="18"/>
      <c r="Q68" s="18"/>
    </row>
    <row r="69" spans="1:17">
      <c r="A69" s="555">
        <v>415</v>
      </c>
      <c r="B69" s="555" t="s">
        <v>22</v>
      </c>
      <c r="C69" s="196">
        <v>180</v>
      </c>
      <c r="D69" s="195"/>
      <c r="E69" s="197" t="s">
        <v>44</v>
      </c>
      <c r="F69" s="436">
        <v>62.1</v>
      </c>
      <c r="G69" s="436">
        <v>62.1</v>
      </c>
      <c r="H69" s="19"/>
      <c r="I69" s="19"/>
      <c r="J69" s="19"/>
      <c r="K69" s="19"/>
      <c r="L69" s="18"/>
      <c r="M69" s="18"/>
      <c r="N69" s="18"/>
      <c r="O69" s="18"/>
      <c r="P69" s="18"/>
      <c r="Q69" s="18"/>
    </row>
    <row r="70" spans="1:17">
      <c r="A70" s="555"/>
      <c r="B70" s="555"/>
      <c r="C70" s="196"/>
      <c r="D70" s="195"/>
      <c r="E70" s="197" t="s">
        <v>33</v>
      </c>
      <c r="F70" s="194">
        <v>8.1</v>
      </c>
      <c r="G70" s="194">
        <v>8.1</v>
      </c>
      <c r="H70" s="19"/>
      <c r="I70" s="19"/>
      <c r="J70" s="19"/>
      <c r="K70" s="19"/>
      <c r="L70" s="18"/>
      <c r="M70" s="18"/>
      <c r="N70" s="18"/>
      <c r="O70" s="18"/>
      <c r="P70" s="18"/>
      <c r="Q70" s="18"/>
    </row>
  </sheetData>
  <mergeCells count="36">
    <mergeCell ref="B56:F56"/>
    <mergeCell ref="A33:A41"/>
    <mergeCell ref="B33:B41"/>
    <mergeCell ref="A50:A51"/>
    <mergeCell ref="B50:B51"/>
    <mergeCell ref="A2:Q2"/>
    <mergeCell ref="A42:A49"/>
    <mergeCell ref="B42:B49"/>
    <mergeCell ref="A24:A32"/>
    <mergeCell ref="B24:B32"/>
    <mergeCell ref="B14:B16"/>
    <mergeCell ref="A14:A16"/>
    <mergeCell ref="B20:E20"/>
    <mergeCell ref="A21:A23"/>
    <mergeCell ref="B21:B23"/>
    <mergeCell ref="A4:A5"/>
    <mergeCell ref="B6:B8"/>
    <mergeCell ref="A6:A8"/>
    <mergeCell ref="L4:Q4"/>
    <mergeCell ref="E4:E5"/>
    <mergeCell ref="F4:K4"/>
    <mergeCell ref="B69:B70"/>
    <mergeCell ref="A69:A70"/>
    <mergeCell ref="B57:B59"/>
    <mergeCell ref="A57:A59"/>
    <mergeCell ref="B62:B66"/>
    <mergeCell ref="A62:A66"/>
    <mergeCell ref="B67:B68"/>
    <mergeCell ref="A67:A68"/>
    <mergeCell ref="B60:B61"/>
    <mergeCell ref="A60:A61"/>
    <mergeCell ref="A9:A13"/>
    <mergeCell ref="C4:D4"/>
    <mergeCell ref="A54:A55"/>
    <mergeCell ref="B9:B13"/>
    <mergeCell ref="A19:A20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0"/>
  <sheetViews>
    <sheetView workbookViewId="0">
      <selection sqref="A1:Q1"/>
    </sheetView>
  </sheetViews>
  <sheetFormatPr defaultRowHeight="15"/>
  <cols>
    <col min="1" max="1" width="5.28515625" style="14" customWidth="1"/>
    <col min="2" max="2" width="20.7109375" style="14" customWidth="1"/>
    <col min="3" max="4" width="6.7109375" style="14" customWidth="1"/>
    <col min="5" max="5" width="18.42578125" style="14" customWidth="1"/>
    <col min="6" max="17" width="6.5703125" style="14" customWidth="1"/>
    <col min="18" max="16384" width="9.140625" style="14"/>
  </cols>
  <sheetData>
    <row r="1" spans="1:17">
      <c r="A1" s="629" t="s">
        <v>440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</row>
    <row r="2" spans="1:17">
      <c r="A2" s="36"/>
      <c r="B2" s="36"/>
      <c r="C2" s="36"/>
      <c r="D2" s="36"/>
      <c r="E2" s="36"/>
      <c r="F2" s="36"/>
      <c r="G2" s="36"/>
      <c r="H2" s="91" t="s">
        <v>260</v>
      </c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710" t="s">
        <v>23</v>
      </c>
      <c r="B3" s="146" t="s">
        <v>24</v>
      </c>
      <c r="C3" s="590" t="s">
        <v>133</v>
      </c>
      <c r="D3" s="590"/>
      <c r="E3" s="592" t="s">
        <v>144</v>
      </c>
      <c r="F3" s="592"/>
      <c r="G3" s="592"/>
      <c r="H3" s="592"/>
      <c r="I3" s="592"/>
      <c r="J3" s="592"/>
      <c r="K3" s="592" t="s">
        <v>211</v>
      </c>
      <c r="L3" s="592"/>
      <c r="M3" s="592"/>
      <c r="N3" s="592"/>
      <c r="O3" s="592"/>
      <c r="P3" s="592"/>
      <c r="Q3" s="592"/>
    </row>
    <row r="4" spans="1:17" ht="24">
      <c r="A4" s="710"/>
      <c r="B4" s="148" t="s">
        <v>154</v>
      </c>
      <c r="C4" s="81" t="s">
        <v>145</v>
      </c>
      <c r="D4" s="81" t="s">
        <v>232</v>
      </c>
      <c r="E4" s="161" t="s">
        <v>265</v>
      </c>
      <c r="F4" s="76" t="s">
        <v>26</v>
      </c>
      <c r="G4" s="76" t="s">
        <v>27</v>
      </c>
      <c r="H4" s="76" t="s">
        <v>28</v>
      </c>
      <c r="I4" s="76" t="s">
        <v>29</v>
      </c>
      <c r="J4" s="76" t="s">
        <v>30</v>
      </c>
      <c r="K4" s="76" t="s">
        <v>31</v>
      </c>
      <c r="L4" s="76" t="s">
        <v>26</v>
      </c>
      <c r="M4" s="76" t="s">
        <v>27</v>
      </c>
      <c r="N4" s="76" t="s">
        <v>28</v>
      </c>
      <c r="O4" s="76" t="s">
        <v>29</v>
      </c>
      <c r="P4" s="76" t="s">
        <v>30</v>
      </c>
      <c r="Q4" s="76" t="s">
        <v>31</v>
      </c>
    </row>
    <row r="5" spans="1:17">
      <c r="A5" s="643">
        <v>331</v>
      </c>
      <c r="B5" s="646" t="s">
        <v>332</v>
      </c>
      <c r="C5" s="221" t="s">
        <v>331</v>
      </c>
      <c r="D5" s="220" t="s">
        <v>420</v>
      </c>
      <c r="E5" s="209" t="s">
        <v>57</v>
      </c>
      <c r="F5" s="435">
        <v>159</v>
      </c>
      <c r="G5" s="435">
        <v>156</v>
      </c>
      <c r="H5" s="250">
        <v>29.7</v>
      </c>
      <c r="I5" s="250">
        <v>22.6</v>
      </c>
      <c r="J5" s="250">
        <v>28.7</v>
      </c>
      <c r="K5" s="250">
        <v>437</v>
      </c>
      <c r="L5" s="435">
        <v>198</v>
      </c>
      <c r="M5" s="435">
        <v>195</v>
      </c>
      <c r="N5" s="250">
        <v>31.7</v>
      </c>
      <c r="O5" s="250">
        <v>28.2</v>
      </c>
      <c r="P5" s="250">
        <v>35.799999999999997</v>
      </c>
      <c r="Q5" s="250">
        <v>546</v>
      </c>
    </row>
    <row r="6" spans="1:17">
      <c r="A6" s="644"/>
      <c r="B6" s="647"/>
      <c r="C6" s="221"/>
      <c r="D6" s="251"/>
      <c r="E6" s="221" t="s">
        <v>61</v>
      </c>
      <c r="F6" s="395">
        <v>22</v>
      </c>
      <c r="G6" s="395">
        <v>22</v>
      </c>
      <c r="H6" s="250"/>
      <c r="I6" s="250"/>
      <c r="J6" s="250"/>
      <c r="K6" s="250"/>
      <c r="L6" s="395">
        <v>28</v>
      </c>
      <c r="M6" s="395">
        <v>28</v>
      </c>
      <c r="N6" s="250"/>
      <c r="O6" s="250"/>
      <c r="P6" s="250"/>
      <c r="Q6" s="250"/>
    </row>
    <row r="7" spans="1:17">
      <c r="A7" s="644"/>
      <c r="B7" s="647"/>
      <c r="C7" s="221"/>
      <c r="D7" s="228"/>
      <c r="E7" s="221" t="s">
        <v>251</v>
      </c>
      <c r="F7" s="395">
        <v>16</v>
      </c>
      <c r="G7" s="395">
        <v>13</v>
      </c>
      <c r="H7" s="250"/>
      <c r="I7" s="250"/>
      <c r="J7" s="250"/>
      <c r="K7" s="250"/>
      <c r="L7" s="395">
        <v>20</v>
      </c>
      <c r="M7" s="223">
        <v>16.3</v>
      </c>
      <c r="N7" s="250"/>
      <c r="O7" s="250"/>
      <c r="P7" s="250"/>
      <c r="Q7" s="250"/>
    </row>
    <row r="8" spans="1:17">
      <c r="A8" s="644"/>
      <c r="B8" s="647"/>
      <c r="C8" s="221"/>
      <c r="D8" s="228"/>
      <c r="E8" s="221" t="s">
        <v>35</v>
      </c>
      <c r="F8" s="395">
        <v>6</v>
      </c>
      <c r="G8" s="395">
        <v>6</v>
      </c>
      <c r="H8" s="250"/>
      <c r="I8" s="250"/>
      <c r="J8" s="250"/>
      <c r="K8" s="250"/>
      <c r="L8" s="395">
        <v>8</v>
      </c>
      <c r="M8" s="395">
        <v>8</v>
      </c>
      <c r="N8" s="250"/>
      <c r="O8" s="250"/>
      <c r="P8" s="250"/>
      <c r="Q8" s="250"/>
    </row>
    <row r="9" spans="1:17" ht="15.75" customHeight="1">
      <c r="A9" s="644"/>
      <c r="B9" s="647"/>
      <c r="C9" s="228"/>
      <c r="D9" s="228"/>
      <c r="E9" s="221" t="s">
        <v>330</v>
      </c>
      <c r="F9" s="252"/>
      <c r="G9" s="253">
        <v>200</v>
      </c>
      <c r="H9" s="210"/>
      <c r="I9" s="210"/>
      <c r="J9" s="210"/>
      <c r="K9" s="210"/>
      <c r="L9" s="252"/>
      <c r="M9" s="253">
        <v>250</v>
      </c>
      <c r="N9" s="210"/>
      <c r="O9" s="210"/>
      <c r="P9" s="210"/>
      <c r="Q9" s="210"/>
    </row>
    <row r="10" spans="1:17" ht="15" customHeight="1">
      <c r="A10" s="645"/>
      <c r="B10" s="648"/>
      <c r="C10" s="228"/>
      <c r="D10" s="228"/>
      <c r="E10" s="221" t="s">
        <v>201</v>
      </c>
      <c r="F10" s="395">
        <v>5</v>
      </c>
      <c r="G10" s="395">
        <v>5</v>
      </c>
      <c r="H10" s="210"/>
      <c r="I10" s="210"/>
      <c r="J10" s="210"/>
      <c r="K10" s="210"/>
      <c r="L10" s="395">
        <v>5</v>
      </c>
      <c r="M10" s="395">
        <v>5</v>
      </c>
      <c r="N10" s="210"/>
      <c r="O10" s="210"/>
      <c r="P10" s="210"/>
      <c r="Q10" s="210"/>
    </row>
    <row r="11" spans="1:17">
      <c r="A11" s="643">
        <v>495</v>
      </c>
      <c r="B11" s="646" t="s">
        <v>311</v>
      </c>
      <c r="C11" s="254">
        <v>200</v>
      </c>
      <c r="D11" s="251">
        <v>200</v>
      </c>
      <c r="E11" s="254" t="s">
        <v>312</v>
      </c>
      <c r="F11" s="441">
        <v>1</v>
      </c>
      <c r="G11" s="441">
        <v>50</v>
      </c>
      <c r="H11" s="255">
        <v>1.5</v>
      </c>
      <c r="I11" s="255">
        <v>1.3</v>
      </c>
      <c r="J11" s="255">
        <v>15.9</v>
      </c>
      <c r="K11" s="255">
        <v>81</v>
      </c>
      <c r="L11" s="254">
        <v>1</v>
      </c>
      <c r="M11" s="441">
        <v>50</v>
      </c>
      <c r="N11" s="255">
        <v>1.5</v>
      </c>
      <c r="O11" s="255">
        <v>1.3</v>
      </c>
      <c r="P11" s="255">
        <v>15.9</v>
      </c>
      <c r="Q11" s="255">
        <v>81</v>
      </c>
    </row>
    <row r="12" spans="1:17">
      <c r="A12" s="644"/>
      <c r="B12" s="647"/>
      <c r="C12" s="256"/>
      <c r="D12" s="256"/>
      <c r="E12" s="254" t="s">
        <v>55</v>
      </c>
      <c r="F12" s="441">
        <v>80</v>
      </c>
      <c r="G12" s="441">
        <v>80</v>
      </c>
      <c r="H12" s="210"/>
      <c r="I12" s="210"/>
      <c r="J12" s="214"/>
      <c r="K12" s="214"/>
      <c r="L12" s="254">
        <v>80</v>
      </c>
      <c r="M12" s="441">
        <v>80</v>
      </c>
      <c r="N12" s="210"/>
      <c r="O12" s="210"/>
      <c r="P12" s="214"/>
      <c r="Q12" s="214"/>
    </row>
    <row r="13" spans="1:17">
      <c r="A13" s="644"/>
      <c r="B13" s="647"/>
      <c r="C13" s="256"/>
      <c r="D13" s="256"/>
      <c r="E13" s="254" t="s">
        <v>35</v>
      </c>
      <c r="F13" s="441">
        <v>13</v>
      </c>
      <c r="G13" s="441">
        <v>13</v>
      </c>
      <c r="H13" s="210"/>
      <c r="I13" s="210"/>
      <c r="J13" s="214"/>
      <c r="K13" s="214"/>
      <c r="L13" s="254">
        <v>13</v>
      </c>
      <c r="M13" s="441">
        <v>13</v>
      </c>
      <c r="N13" s="210"/>
      <c r="O13" s="210"/>
      <c r="P13" s="214"/>
      <c r="Q13" s="214"/>
    </row>
    <row r="14" spans="1:17">
      <c r="A14" s="645"/>
      <c r="B14" s="648"/>
      <c r="C14" s="256"/>
      <c r="D14" s="256"/>
      <c r="E14" s="254" t="s">
        <v>250</v>
      </c>
      <c r="F14" s="441">
        <v>180</v>
      </c>
      <c r="G14" s="441">
        <v>180</v>
      </c>
      <c r="H14" s="210"/>
      <c r="I14" s="210"/>
      <c r="J14" s="214"/>
      <c r="K14" s="214"/>
      <c r="L14" s="254">
        <v>180</v>
      </c>
      <c r="M14" s="441">
        <v>180</v>
      </c>
      <c r="N14" s="210"/>
      <c r="O14" s="210"/>
      <c r="P14" s="214"/>
      <c r="Q14" s="214"/>
    </row>
    <row r="15" spans="1:17">
      <c r="A15" s="178">
        <v>111</v>
      </c>
      <c r="B15" s="212" t="s">
        <v>341</v>
      </c>
      <c r="C15" s="121">
        <v>40</v>
      </c>
      <c r="D15" s="112">
        <v>60</v>
      </c>
      <c r="E15" s="41" t="s">
        <v>342</v>
      </c>
      <c r="F15" s="165">
        <v>40</v>
      </c>
      <c r="G15" s="165">
        <v>40</v>
      </c>
      <c r="H15" s="69">
        <v>3</v>
      </c>
      <c r="I15" s="69">
        <v>1.1599999999999999</v>
      </c>
      <c r="J15" s="69">
        <v>20.5</v>
      </c>
      <c r="K15" s="69">
        <v>104.8</v>
      </c>
      <c r="L15" s="165">
        <v>60</v>
      </c>
      <c r="M15" s="165">
        <v>60</v>
      </c>
      <c r="N15" s="69">
        <v>4.5</v>
      </c>
      <c r="O15" s="69">
        <v>1.8</v>
      </c>
      <c r="P15" s="69">
        <v>30.7</v>
      </c>
      <c r="Q15" s="69">
        <v>157.19999999999999</v>
      </c>
    </row>
    <row r="16" spans="1:17">
      <c r="A16" s="178">
        <v>101</v>
      </c>
      <c r="B16" s="212" t="s">
        <v>197</v>
      </c>
      <c r="C16" s="121">
        <v>13.5</v>
      </c>
      <c r="D16" s="112">
        <v>21</v>
      </c>
      <c r="E16" s="257" t="s">
        <v>82</v>
      </c>
      <c r="F16" s="63">
        <v>13.7</v>
      </c>
      <c r="G16" s="63">
        <v>13.5</v>
      </c>
      <c r="H16" s="69">
        <v>2.6</v>
      </c>
      <c r="I16" s="69">
        <v>2.6</v>
      </c>
      <c r="J16" s="69">
        <v>0</v>
      </c>
      <c r="K16" s="69">
        <v>35.6</v>
      </c>
      <c r="L16" s="42">
        <v>21.3</v>
      </c>
      <c r="M16" s="63">
        <v>21</v>
      </c>
      <c r="N16" s="69">
        <v>4</v>
      </c>
      <c r="O16" s="69">
        <v>4</v>
      </c>
      <c r="P16" s="69">
        <v>0</v>
      </c>
      <c r="Q16" s="69">
        <v>55.3</v>
      </c>
    </row>
    <row r="17" spans="1:17">
      <c r="A17" s="697"/>
      <c r="B17" s="258" t="s">
        <v>214</v>
      </c>
      <c r="C17" s="259"/>
      <c r="D17" s="259"/>
      <c r="E17" s="209"/>
      <c r="F17" s="210"/>
      <c r="G17" s="210"/>
      <c r="H17" s="260">
        <f>SUM(H5:H16)</f>
        <v>36.800000000000004</v>
      </c>
      <c r="I17" s="260">
        <f t="shared" ref="I17:Q17" si="0">SUM(I5:I16)</f>
        <v>27.660000000000004</v>
      </c>
      <c r="J17" s="260">
        <f t="shared" si="0"/>
        <v>65.099999999999994</v>
      </c>
      <c r="K17" s="260">
        <f t="shared" si="0"/>
        <v>658.4</v>
      </c>
      <c r="L17" s="260"/>
      <c r="M17" s="260"/>
      <c r="N17" s="260">
        <f t="shared" si="0"/>
        <v>41.7</v>
      </c>
      <c r="O17" s="260">
        <f t="shared" si="0"/>
        <v>35.299999999999997</v>
      </c>
      <c r="P17" s="260">
        <f t="shared" si="0"/>
        <v>82.399999999999991</v>
      </c>
      <c r="Q17" s="260">
        <f t="shared" si="0"/>
        <v>839.5</v>
      </c>
    </row>
    <row r="18" spans="1:17">
      <c r="A18" s="697"/>
      <c r="B18" s="676" t="s">
        <v>153</v>
      </c>
      <c r="C18" s="677"/>
      <c r="D18" s="677"/>
      <c r="E18" s="678"/>
      <c r="F18" s="214"/>
      <c r="G18" s="214"/>
      <c r="H18" s="214"/>
      <c r="I18" s="214"/>
      <c r="J18" s="214"/>
      <c r="K18" s="214"/>
      <c r="L18" s="197"/>
      <c r="M18" s="197"/>
      <c r="N18" s="197"/>
      <c r="O18" s="197"/>
      <c r="P18" s="197"/>
      <c r="Q18" s="197"/>
    </row>
    <row r="19" spans="1:17" ht="15" customHeight="1">
      <c r="A19" s="555">
        <v>19</v>
      </c>
      <c r="B19" s="580" t="s">
        <v>286</v>
      </c>
      <c r="C19" s="204">
        <v>60</v>
      </c>
      <c r="D19" s="204">
        <v>100</v>
      </c>
      <c r="E19" s="216" t="s">
        <v>65</v>
      </c>
      <c r="F19" s="217">
        <v>34.200000000000003</v>
      </c>
      <c r="G19" s="217">
        <v>28.8</v>
      </c>
      <c r="H19" s="218">
        <v>0.5</v>
      </c>
      <c r="I19" s="218">
        <v>3.1</v>
      </c>
      <c r="J19" s="218">
        <v>2.1</v>
      </c>
      <c r="K19" s="218">
        <v>38.4</v>
      </c>
      <c r="L19" s="401">
        <v>57</v>
      </c>
      <c r="M19" s="401">
        <v>48</v>
      </c>
      <c r="N19" s="218">
        <v>0.9</v>
      </c>
      <c r="O19" s="218">
        <v>5.0999999999999996</v>
      </c>
      <c r="P19" s="218">
        <v>3.6</v>
      </c>
      <c r="Q19" s="218">
        <v>64</v>
      </c>
    </row>
    <row r="20" spans="1:17" ht="15" customHeight="1">
      <c r="A20" s="555"/>
      <c r="B20" s="580"/>
      <c r="C20" s="220"/>
      <c r="D20" s="220"/>
      <c r="E20" s="216" t="s">
        <v>66</v>
      </c>
      <c r="F20" s="217">
        <v>26.4</v>
      </c>
      <c r="G20" s="217">
        <v>21</v>
      </c>
      <c r="H20" s="218"/>
      <c r="I20" s="218"/>
      <c r="J20" s="218"/>
      <c r="K20" s="218"/>
      <c r="L20" s="401">
        <v>44</v>
      </c>
      <c r="M20" s="401">
        <v>35</v>
      </c>
      <c r="N20" s="217"/>
      <c r="O20" s="217"/>
      <c r="P20" s="217"/>
      <c r="Q20" s="217"/>
    </row>
    <row r="21" spans="1:17" ht="15" customHeight="1">
      <c r="A21" s="555"/>
      <c r="B21" s="580"/>
      <c r="C21" s="220"/>
      <c r="D21" s="220"/>
      <c r="E21" s="216" t="s">
        <v>38</v>
      </c>
      <c r="F21" s="217">
        <v>8.5</v>
      </c>
      <c r="G21" s="217">
        <v>7.2</v>
      </c>
      <c r="H21" s="218"/>
      <c r="I21" s="218"/>
      <c r="J21" s="218"/>
      <c r="K21" s="218"/>
      <c r="L21" s="401">
        <v>14</v>
      </c>
      <c r="M21" s="401">
        <v>12</v>
      </c>
      <c r="N21" s="217"/>
      <c r="O21" s="217"/>
      <c r="P21" s="217"/>
      <c r="Q21" s="217"/>
    </row>
    <row r="22" spans="1:17" ht="15" customHeight="1">
      <c r="A22" s="555"/>
      <c r="B22" s="580"/>
      <c r="C22" s="220"/>
      <c r="D22" s="220"/>
      <c r="E22" s="216" t="s">
        <v>41</v>
      </c>
      <c r="F22" s="217">
        <v>5.5</v>
      </c>
      <c r="G22" s="217">
        <v>5.5</v>
      </c>
      <c r="H22" s="218"/>
      <c r="I22" s="218"/>
      <c r="J22" s="218"/>
      <c r="K22" s="218"/>
      <c r="L22" s="217">
        <v>6.5</v>
      </c>
      <c r="M22" s="217">
        <v>6.5</v>
      </c>
      <c r="N22" s="217"/>
      <c r="O22" s="217"/>
      <c r="P22" s="217"/>
      <c r="Q22" s="217"/>
    </row>
    <row r="23" spans="1:17" ht="15" customHeight="1">
      <c r="A23" s="704" t="s">
        <v>281</v>
      </c>
      <c r="B23" s="707" t="s">
        <v>340</v>
      </c>
      <c r="C23" s="204" t="s">
        <v>158</v>
      </c>
      <c r="D23" s="220" t="s">
        <v>329</v>
      </c>
      <c r="E23" s="216" t="s">
        <v>36</v>
      </c>
      <c r="F23" s="401">
        <v>50</v>
      </c>
      <c r="G23" s="401">
        <v>40</v>
      </c>
      <c r="H23" s="218">
        <v>4.9000000000000004</v>
      </c>
      <c r="I23" s="218">
        <v>6.4</v>
      </c>
      <c r="J23" s="218">
        <v>14.5</v>
      </c>
      <c r="K23" s="218">
        <v>122.4</v>
      </c>
      <c r="L23" s="217">
        <v>62.5</v>
      </c>
      <c r="M23" s="401">
        <v>50</v>
      </c>
      <c r="N23" s="218">
        <v>7.6</v>
      </c>
      <c r="O23" s="218">
        <v>9</v>
      </c>
      <c r="P23" s="218">
        <v>18.2</v>
      </c>
      <c r="Q23" s="218">
        <v>188</v>
      </c>
    </row>
    <row r="24" spans="1:17" ht="15" customHeight="1">
      <c r="A24" s="705"/>
      <c r="B24" s="708"/>
      <c r="C24" s="208"/>
      <c r="D24" s="208"/>
      <c r="E24" s="216" t="s">
        <v>37</v>
      </c>
      <c r="F24" s="401">
        <v>32</v>
      </c>
      <c r="G24" s="401">
        <v>24</v>
      </c>
      <c r="H24" s="261"/>
      <c r="I24" s="261"/>
      <c r="J24" s="261"/>
      <c r="K24" s="261"/>
      <c r="L24" s="401">
        <v>40</v>
      </c>
      <c r="M24" s="401">
        <v>30</v>
      </c>
      <c r="N24" s="218"/>
      <c r="O24" s="218"/>
      <c r="P24" s="218"/>
      <c r="Q24" s="218"/>
    </row>
    <row r="25" spans="1:17" ht="15" customHeight="1">
      <c r="A25" s="705"/>
      <c r="B25" s="708"/>
      <c r="C25" s="208"/>
      <c r="D25" s="208"/>
      <c r="E25" s="216" t="s">
        <v>38</v>
      </c>
      <c r="F25" s="401">
        <v>9.6</v>
      </c>
      <c r="G25" s="401">
        <v>8</v>
      </c>
      <c r="H25" s="261"/>
      <c r="I25" s="261"/>
      <c r="J25" s="261"/>
      <c r="K25" s="261"/>
      <c r="L25" s="401">
        <v>12</v>
      </c>
      <c r="M25" s="401">
        <v>10</v>
      </c>
      <c r="N25" s="218"/>
      <c r="O25" s="218"/>
      <c r="P25" s="218"/>
      <c r="Q25" s="218"/>
    </row>
    <row r="26" spans="1:17" ht="15" customHeight="1">
      <c r="A26" s="705"/>
      <c r="B26" s="708"/>
      <c r="C26" s="208"/>
      <c r="D26" s="208"/>
      <c r="E26" s="216" t="s">
        <v>39</v>
      </c>
      <c r="F26" s="401">
        <v>14.2</v>
      </c>
      <c r="G26" s="401">
        <v>10</v>
      </c>
      <c r="H26" s="261"/>
      <c r="I26" s="261"/>
      <c r="J26" s="261"/>
      <c r="K26" s="261"/>
      <c r="L26" s="217">
        <v>15.75</v>
      </c>
      <c r="M26" s="217">
        <v>12.5</v>
      </c>
      <c r="N26" s="218"/>
      <c r="O26" s="218"/>
      <c r="P26" s="218"/>
      <c r="Q26" s="218"/>
    </row>
    <row r="27" spans="1:17" ht="15" customHeight="1">
      <c r="A27" s="705"/>
      <c r="B27" s="708"/>
      <c r="C27" s="208"/>
      <c r="D27" s="208"/>
      <c r="E27" s="216" t="s">
        <v>40</v>
      </c>
      <c r="F27" s="401">
        <v>2</v>
      </c>
      <c r="G27" s="401">
        <v>2</v>
      </c>
      <c r="H27" s="261"/>
      <c r="I27" s="261"/>
      <c r="J27" s="261"/>
      <c r="K27" s="261"/>
      <c r="L27" s="217">
        <v>2.5</v>
      </c>
      <c r="M27" s="217">
        <v>2.5</v>
      </c>
      <c r="N27" s="218"/>
      <c r="O27" s="218"/>
      <c r="P27" s="218"/>
      <c r="Q27" s="218"/>
    </row>
    <row r="28" spans="1:17" ht="15" customHeight="1">
      <c r="A28" s="705"/>
      <c r="B28" s="708"/>
      <c r="C28" s="208"/>
      <c r="D28" s="208"/>
      <c r="E28" s="216" t="s">
        <v>41</v>
      </c>
      <c r="F28" s="217">
        <v>4.5</v>
      </c>
      <c r="G28" s="217">
        <v>4.5</v>
      </c>
      <c r="H28" s="261"/>
      <c r="I28" s="261"/>
      <c r="J28" s="261"/>
      <c r="K28" s="261"/>
      <c r="L28" s="401">
        <v>5</v>
      </c>
      <c r="M28" s="401">
        <v>5</v>
      </c>
      <c r="N28" s="218"/>
      <c r="O28" s="218"/>
      <c r="P28" s="218"/>
      <c r="Q28" s="218"/>
    </row>
    <row r="29" spans="1:17" ht="15" customHeight="1">
      <c r="A29" s="706"/>
      <c r="B29" s="709"/>
      <c r="C29" s="208"/>
      <c r="D29" s="220"/>
      <c r="E29" s="50" t="s">
        <v>210</v>
      </c>
      <c r="F29" s="398">
        <v>24</v>
      </c>
      <c r="G29" s="398">
        <v>15</v>
      </c>
      <c r="H29" s="71"/>
      <c r="I29" s="71"/>
      <c r="J29" s="71"/>
      <c r="K29" s="71"/>
      <c r="L29" s="398">
        <v>40</v>
      </c>
      <c r="M29" s="398">
        <v>25</v>
      </c>
      <c r="N29" s="71"/>
      <c r="O29" s="71"/>
      <c r="P29" s="71"/>
      <c r="Q29" s="71"/>
    </row>
    <row r="30" spans="1:17" ht="15" customHeight="1">
      <c r="A30" s="254">
        <v>367</v>
      </c>
      <c r="B30" s="221" t="s">
        <v>323</v>
      </c>
      <c r="C30" s="254" t="s">
        <v>256</v>
      </c>
      <c r="D30" s="251" t="s">
        <v>203</v>
      </c>
      <c r="E30" s="221" t="s">
        <v>274</v>
      </c>
      <c r="F30" s="223">
        <v>154.80000000000001</v>
      </c>
      <c r="G30" s="223">
        <v>127.8</v>
      </c>
      <c r="H30" s="262">
        <v>19.399999999999999</v>
      </c>
      <c r="I30" s="262">
        <v>16</v>
      </c>
      <c r="J30" s="262">
        <v>9.3000000000000007</v>
      </c>
      <c r="K30" s="262">
        <v>259.2</v>
      </c>
      <c r="L30" s="395">
        <v>172</v>
      </c>
      <c r="M30" s="395">
        <v>170.4</v>
      </c>
      <c r="N30" s="255">
        <v>27.3</v>
      </c>
      <c r="O30" s="255">
        <v>20.5</v>
      </c>
      <c r="P30" s="255">
        <v>12.6</v>
      </c>
      <c r="Q30" s="262">
        <v>345.6</v>
      </c>
    </row>
    <row r="31" spans="1:17" ht="15" customHeight="1">
      <c r="A31" s="254"/>
      <c r="B31" s="221" t="s">
        <v>321</v>
      </c>
      <c r="C31" s="254"/>
      <c r="D31" s="229"/>
      <c r="E31" s="221" t="s">
        <v>104</v>
      </c>
      <c r="F31" s="223">
        <v>5.4</v>
      </c>
      <c r="G31" s="223">
        <v>5.4</v>
      </c>
      <c r="H31" s="263"/>
      <c r="I31" s="263"/>
      <c r="J31" s="263"/>
      <c r="K31" s="263"/>
      <c r="L31" s="395">
        <v>6</v>
      </c>
      <c r="M31" s="395">
        <v>6</v>
      </c>
      <c r="N31" s="263"/>
      <c r="O31" s="263"/>
      <c r="P31" s="263"/>
      <c r="Q31" s="263"/>
    </row>
    <row r="32" spans="1:17" ht="15" customHeight="1">
      <c r="A32" s="264"/>
      <c r="B32" s="361"/>
      <c r="C32" s="229"/>
      <c r="D32" s="229"/>
      <c r="E32" s="221" t="s">
        <v>201</v>
      </c>
      <c r="F32" s="223">
        <v>7</v>
      </c>
      <c r="G32" s="223">
        <v>7</v>
      </c>
      <c r="H32" s="263"/>
      <c r="I32" s="263"/>
      <c r="J32" s="263"/>
      <c r="K32" s="263"/>
      <c r="L32" s="395">
        <v>10</v>
      </c>
      <c r="M32" s="395">
        <v>10</v>
      </c>
      <c r="N32" s="263"/>
      <c r="O32" s="263"/>
      <c r="P32" s="263"/>
      <c r="Q32" s="263"/>
    </row>
    <row r="33" spans="1:17" ht="15" customHeight="1">
      <c r="A33" s="264"/>
      <c r="B33" s="361"/>
      <c r="C33" s="229"/>
      <c r="D33" s="229"/>
      <c r="E33" s="254" t="s">
        <v>322</v>
      </c>
      <c r="F33" s="223"/>
      <c r="G33" s="253">
        <v>90</v>
      </c>
      <c r="H33" s="263"/>
      <c r="I33" s="263"/>
      <c r="J33" s="263"/>
      <c r="K33" s="263"/>
      <c r="L33" s="223"/>
      <c r="M33" s="253">
        <v>100</v>
      </c>
      <c r="N33" s="263"/>
      <c r="O33" s="263"/>
      <c r="P33" s="263"/>
      <c r="Q33" s="263"/>
    </row>
    <row r="34" spans="1:17" ht="15" customHeight="1">
      <c r="A34" s="264"/>
      <c r="B34" s="361"/>
      <c r="C34" s="229"/>
      <c r="D34" s="229"/>
      <c r="E34" s="265" t="s">
        <v>324</v>
      </c>
      <c r="F34" s="265"/>
      <c r="G34" s="265">
        <v>50</v>
      </c>
      <c r="H34" s="266"/>
      <c r="I34" s="266"/>
      <c r="J34" s="266"/>
      <c r="K34" s="266"/>
      <c r="L34" s="265"/>
      <c r="M34" s="265">
        <v>50</v>
      </c>
      <c r="N34" s="266"/>
      <c r="O34" s="266"/>
      <c r="P34" s="266"/>
      <c r="Q34" s="266"/>
    </row>
    <row r="35" spans="1:17" ht="15" customHeight="1">
      <c r="A35" s="264"/>
      <c r="B35" s="361"/>
      <c r="C35" s="229"/>
      <c r="D35" s="229"/>
      <c r="E35" s="221" t="s">
        <v>104</v>
      </c>
      <c r="F35" s="223">
        <v>1.3</v>
      </c>
      <c r="G35" s="223">
        <v>1.3</v>
      </c>
      <c r="H35" s="267"/>
      <c r="I35" s="267"/>
      <c r="J35" s="267"/>
      <c r="K35" s="267"/>
      <c r="L35" s="223">
        <v>1.3</v>
      </c>
      <c r="M35" s="223">
        <v>1.3</v>
      </c>
      <c r="N35" s="268"/>
      <c r="O35" s="268"/>
      <c r="P35" s="268"/>
      <c r="Q35" s="268"/>
    </row>
    <row r="36" spans="1:17" ht="15" customHeight="1">
      <c r="A36" s="264"/>
      <c r="B36" s="361"/>
      <c r="C36" s="229"/>
      <c r="D36" s="229"/>
      <c r="E36" s="221" t="s">
        <v>201</v>
      </c>
      <c r="F36" s="223">
        <v>1.2</v>
      </c>
      <c r="G36" s="223">
        <v>1.2</v>
      </c>
      <c r="H36" s="267"/>
      <c r="I36" s="267"/>
      <c r="J36" s="267"/>
      <c r="K36" s="267"/>
      <c r="L36" s="223">
        <v>1.2</v>
      </c>
      <c r="M36" s="223">
        <v>1.2</v>
      </c>
      <c r="N36" s="268"/>
      <c r="O36" s="268"/>
      <c r="P36" s="268"/>
      <c r="Q36" s="268"/>
    </row>
    <row r="37" spans="1:17" ht="15" customHeight="1">
      <c r="A37" s="264"/>
      <c r="B37" s="361"/>
      <c r="C37" s="229"/>
      <c r="D37" s="229"/>
      <c r="E37" s="221" t="s">
        <v>42</v>
      </c>
      <c r="F37" s="395">
        <v>13</v>
      </c>
      <c r="G37" s="395">
        <v>13</v>
      </c>
      <c r="H37" s="267"/>
      <c r="I37" s="267"/>
      <c r="J37" s="267"/>
      <c r="K37" s="267"/>
      <c r="L37" s="395">
        <v>13</v>
      </c>
      <c r="M37" s="223">
        <v>13</v>
      </c>
      <c r="N37" s="268"/>
      <c r="O37" s="268"/>
      <c r="P37" s="268"/>
      <c r="Q37" s="268"/>
    </row>
    <row r="38" spans="1:17" ht="15" customHeight="1">
      <c r="A38" s="524">
        <v>418</v>
      </c>
      <c r="B38" s="617" t="s">
        <v>208</v>
      </c>
      <c r="C38" s="112">
        <v>150</v>
      </c>
      <c r="D38" s="112">
        <v>180</v>
      </c>
      <c r="E38" s="33" t="s">
        <v>344</v>
      </c>
      <c r="F38" s="398">
        <v>50</v>
      </c>
      <c r="G38" s="398">
        <v>50</v>
      </c>
      <c r="H38" s="71">
        <v>9.1</v>
      </c>
      <c r="I38" s="71">
        <v>3</v>
      </c>
      <c r="J38" s="71">
        <v>27</v>
      </c>
      <c r="K38" s="71">
        <v>203.2</v>
      </c>
      <c r="L38" s="398">
        <v>60</v>
      </c>
      <c r="M38" s="398">
        <v>60</v>
      </c>
      <c r="N38" s="71">
        <v>10.9</v>
      </c>
      <c r="O38" s="71">
        <v>3.6</v>
      </c>
      <c r="P38" s="71">
        <v>32.4</v>
      </c>
      <c r="Q38" s="71">
        <v>251</v>
      </c>
    </row>
    <row r="39" spans="1:17" ht="15" customHeight="1">
      <c r="A39" s="524"/>
      <c r="B39" s="617"/>
      <c r="C39" s="181"/>
      <c r="D39" s="181"/>
      <c r="E39" s="33" t="s">
        <v>33</v>
      </c>
      <c r="F39" s="65">
        <v>4.5</v>
      </c>
      <c r="G39" s="65">
        <v>4.5</v>
      </c>
      <c r="H39" s="71"/>
      <c r="I39" s="71"/>
      <c r="J39" s="71"/>
      <c r="K39" s="71"/>
      <c r="L39" s="398">
        <v>5</v>
      </c>
      <c r="M39" s="398">
        <v>5</v>
      </c>
      <c r="N39" s="71"/>
      <c r="O39" s="71"/>
      <c r="P39" s="71"/>
      <c r="Q39" s="71"/>
    </row>
    <row r="40" spans="1:17" ht="15" customHeight="1">
      <c r="A40" s="615">
        <v>505</v>
      </c>
      <c r="B40" s="632" t="s">
        <v>304</v>
      </c>
      <c r="C40" s="120">
        <v>200</v>
      </c>
      <c r="D40" s="120">
        <v>200</v>
      </c>
      <c r="E40" s="221" t="s">
        <v>305</v>
      </c>
      <c r="F40" s="395">
        <v>25</v>
      </c>
      <c r="G40" s="395">
        <v>24</v>
      </c>
      <c r="H40" s="255">
        <v>0.2</v>
      </c>
      <c r="I40" s="255">
        <v>0.1</v>
      </c>
      <c r="J40" s="255">
        <v>21.5</v>
      </c>
      <c r="K40" s="255">
        <v>87</v>
      </c>
      <c r="L40" s="395">
        <v>25</v>
      </c>
      <c r="M40" s="395">
        <v>24</v>
      </c>
      <c r="N40" s="255">
        <v>0.2</v>
      </c>
      <c r="O40" s="255">
        <v>0.1</v>
      </c>
      <c r="P40" s="255">
        <v>21.5</v>
      </c>
      <c r="Q40" s="255">
        <v>87</v>
      </c>
    </row>
    <row r="41" spans="1:17" ht="15" customHeight="1">
      <c r="A41" s="615"/>
      <c r="B41" s="632"/>
      <c r="C41" s="187"/>
      <c r="D41" s="187"/>
      <c r="E41" s="221" t="s">
        <v>35</v>
      </c>
      <c r="F41" s="395">
        <v>13</v>
      </c>
      <c r="G41" s="395">
        <v>13</v>
      </c>
      <c r="H41" s="269"/>
      <c r="I41" s="269"/>
      <c r="J41" s="269"/>
      <c r="K41" s="269"/>
      <c r="L41" s="395">
        <v>13</v>
      </c>
      <c r="M41" s="395">
        <v>13</v>
      </c>
      <c r="N41" s="270"/>
      <c r="O41" s="270"/>
      <c r="P41" s="270"/>
      <c r="Q41" s="270"/>
    </row>
    <row r="42" spans="1:17" ht="15" customHeight="1">
      <c r="A42" s="615"/>
      <c r="B42" s="632"/>
      <c r="C42" s="187"/>
      <c r="D42" s="187"/>
      <c r="E42" s="221" t="s">
        <v>306</v>
      </c>
      <c r="F42" s="395">
        <v>6</v>
      </c>
      <c r="G42" s="395">
        <v>6</v>
      </c>
      <c r="H42" s="269"/>
      <c r="I42" s="269"/>
      <c r="J42" s="269"/>
      <c r="K42" s="269"/>
      <c r="L42" s="395">
        <v>6</v>
      </c>
      <c r="M42" s="395">
        <v>6</v>
      </c>
      <c r="N42" s="270"/>
      <c r="O42" s="270"/>
      <c r="P42" s="270"/>
      <c r="Q42" s="270"/>
    </row>
    <row r="43" spans="1:17" ht="15" customHeight="1">
      <c r="A43" s="615"/>
      <c r="B43" s="632"/>
      <c r="C43" s="187"/>
      <c r="D43" s="187"/>
      <c r="E43" s="221" t="s">
        <v>250</v>
      </c>
      <c r="F43" s="395">
        <v>180</v>
      </c>
      <c r="G43" s="395">
        <v>180</v>
      </c>
      <c r="H43" s="269"/>
      <c r="I43" s="269"/>
      <c r="J43" s="269"/>
      <c r="K43" s="269"/>
      <c r="L43" s="409">
        <v>180</v>
      </c>
      <c r="M43" s="409">
        <v>180</v>
      </c>
      <c r="N43" s="270"/>
      <c r="O43" s="270"/>
      <c r="P43" s="270"/>
      <c r="Q43" s="270"/>
    </row>
    <row r="44" spans="1:17" ht="15" customHeight="1">
      <c r="A44" s="180">
        <v>108</v>
      </c>
      <c r="B44" s="191" t="s">
        <v>170</v>
      </c>
      <c r="C44" s="73">
        <v>50</v>
      </c>
      <c r="D44" s="73">
        <v>60</v>
      </c>
      <c r="E44" s="33" t="s">
        <v>13</v>
      </c>
      <c r="F44" s="398">
        <v>50</v>
      </c>
      <c r="G44" s="398">
        <v>50</v>
      </c>
      <c r="H44" s="71">
        <v>3.8</v>
      </c>
      <c r="I44" s="71">
        <v>0.4</v>
      </c>
      <c r="J44" s="71">
        <v>24.6</v>
      </c>
      <c r="K44" s="71">
        <v>117.5</v>
      </c>
      <c r="L44" s="398">
        <v>60</v>
      </c>
      <c r="M44" s="398">
        <v>60</v>
      </c>
      <c r="N44" s="115">
        <v>4.5999999999999996</v>
      </c>
      <c r="O44" s="115">
        <v>0.5</v>
      </c>
      <c r="P44" s="115">
        <v>29.5</v>
      </c>
      <c r="Q44" s="71">
        <v>141</v>
      </c>
    </row>
    <row r="45" spans="1:17" ht="15" customHeight="1">
      <c r="A45" s="128">
        <v>109</v>
      </c>
      <c r="B45" s="191" t="s">
        <v>177</v>
      </c>
      <c r="C45" s="73">
        <v>50</v>
      </c>
      <c r="D45" s="73">
        <v>75</v>
      </c>
      <c r="E45" s="33" t="s">
        <v>17</v>
      </c>
      <c r="F45" s="398">
        <v>50</v>
      </c>
      <c r="G45" s="398">
        <v>50</v>
      </c>
      <c r="H45" s="86">
        <v>3.3</v>
      </c>
      <c r="I45" s="86">
        <v>0.6</v>
      </c>
      <c r="J45" s="86">
        <v>16.7</v>
      </c>
      <c r="K45" s="86">
        <v>87</v>
      </c>
      <c r="L45" s="399">
        <v>75</v>
      </c>
      <c r="M45" s="399">
        <v>75</v>
      </c>
      <c r="N45" s="87">
        <v>4.9000000000000004</v>
      </c>
      <c r="O45" s="87">
        <v>0.85</v>
      </c>
      <c r="P45" s="87">
        <v>25</v>
      </c>
      <c r="Q45" s="86">
        <v>130.69999999999999</v>
      </c>
    </row>
    <row r="46" spans="1:17">
      <c r="A46" s="711"/>
      <c r="B46" s="155" t="s">
        <v>204</v>
      </c>
      <c r="C46" s="150"/>
      <c r="D46" s="150"/>
      <c r="E46" s="151"/>
      <c r="F46" s="149"/>
      <c r="G46" s="149"/>
      <c r="H46" s="154">
        <f>SUM(H19:H45)</f>
        <v>41.199999999999996</v>
      </c>
      <c r="I46" s="154">
        <f t="shared" ref="I46:K46" si="1">SUM(I19:I45)</f>
        <v>29.6</v>
      </c>
      <c r="J46" s="154">
        <f t="shared" si="1"/>
        <v>115.7</v>
      </c>
      <c r="K46" s="154">
        <f t="shared" si="1"/>
        <v>914.7</v>
      </c>
      <c r="L46" s="154"/>
      <c r="M46" s="154"/>
      <c r="N46" s="154">
        <f>N45+N44+N40+N38+N30+N23+N19</f>
        <v>56.400000000000006</v>
      </c>
      <c r="O46" s="154">
        <f t="shared" ref="O46:Q46" si="2">O45+O44+O40+O38+O30+O23+O19</f>
        <v>39.65</v>
      </c>
      <c r="P46" s="154">
        <f t="shared" si="2"/>
        <v>142.79999999999998</v>
      </c>
      <c r="Q46" s="154">
        <f t="shared" si="2"/>
        <v>1207.3000000000002</v>
      </c>
    </row>
    <row r="47" spans="1:17">
      <c r="A47" s="711"/>
      <c r="B47" s="155" t="s">
        <v>181</v>
      </c>
      <c r="C47" s="150"/>
      <c r="D47" s="150"/>
      <c r="E47" s="152"/>
      <c r="F47" s="149"/>
      <c r="G47" s="149"/>
      <c r="H47" s="154">
        <f>H46+H17</f>
        <v>78</v>
      </c>
      <c r="I47" s="154">
        <f>I46+I17</f>
        <v>57.260000000000005</v>
      </c>
      <c r="J47" s="154">
        <f>J46+J17</f>
        <v>180.8</v>
      </c>
      <c r="K47" s="154">
        <f>K46+K17</f>
        <v>1573.1</v>
      </c>
      <c r="L47" s="154"/>
      <c r="M47" s="154"/>
      <c r="N47" s="154">
        <f>N46+N17</f>
        <v>98.100000000000009</v>
      </c>
      <c r="O47" s="154">
        <f t="shared" ref="O47:Q47" si="3">O46+O17</f>
        <v>74.949999999999989</v>
      </c>
      <c r="P47" s="154">
        <f t="shared" si="3"/>
        <v>225.2</v>
      </c>
      <c r="Q47" s="154">
        <f t="shared" si="3"/>
        <v>2046.8000000000002</v>
      </c>
    </row>
    <row r="48" spans="1:17">
      <c r="A48" s="147"/>
      <c r="B48" s="682" t="s">
        <v>159</v>
      </c>
      <c r="C48" s="683"/>
      <c r="D48" s="683"/>
      <c r="E48" s="683"/>
      <c r="F48" s="684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>
      <c r="A49" s="193">
        <v>1</v>
      </c>
      <c r="B49" s="193" t="s">
        <v>228</v>
      </c>
      <c r="C49" s="193">
        <v>100</v>
      </c>
      <c r="D49" s="193"/>
      <c r="E49" s="193" t="s">
        <v>46</v>
      </c>
      <c r="F49" s="217">
        <v>156.1</v>
      </c>
      <c r="G49" s="217">
        <v>125</v>
      </c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>
      <c r="A50" s="193"/>
      <c r="B50" s="193"/>
      <c r="C50" s="193"/>
      <c r="D50" s="193"/>
      <c r="E50" s="197" t="s">
        <v>39</v>
      </c>
      <c r="F50" s="217">
        <v>12.5</v>
      </c>
      <c r="G50" s="401">
        <v>10</v>
      </c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>
      <c r="A51" s="193"/>
      <c r="B51" s="193"/>
      <c r="C51" s="193"/>
      <c r="D51" s="193"/>
      <c r="E51" s="197" t="s">
        <v>38</v>
      </c>
      <c r="F51" s="217">
        <v>11.6</v>
      </c>
      <c r="G51" s="401">
        <v>10</v>
      </c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>
      <c r="A52" s="193"/>
      <c r="B52" s="193"/>
      <c r="C52" s="193"/>
      <c r="D52" s="193"/>
      <c r="E52" s="197" t="s">
        <v>35</v>
      </c>
      <c r="F52" s="401">
        <v>3</v>
      </c>
      <c r="G52" s="401">
        <v>3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>
      <c r="A53" s="193"/>
      <c r="B53" s="193"/>
      <c r="C53" s="193"/>
      <c r="D53" s="193"/>
      <c r="E53" s="197" t="s">
        <v>315</v>
      </c>
      <c r="F53" s="401">
        <v>6</v>
      </c>
      <c r="G53" s="401">
        <v>6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>
      <c r="A54" s="193"/>
      <c r="B54" s="193"/>
      <c r="C54" s="193"/>
      <c r="D54" s="193"/>
      <c r="E54" s="197" t="s">
        <v>41</v>
      </c>
      <c r="F54" s="401">
        <v>10</v>
      </c>
      <c r="G54" s="401">
        <v>10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>
      <c r="A55" s="193">
        <v>76</v>
      </c>
      <c r="B55" s="193" t="s">
        <v>190</v>
      </c>
      <c r="C55" s="193">
        <v>100</v>
      </c>
      <c r="D55" s="193"/>
      <c r="E55" s="193" t="s">
        <v>37</v>
      </c>
      <c r="F55" s="217">
        <v>29.4</v>
      </c>
      <c r="G55" s="401">
        <v>22</v>
      </c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>
      <c r="A56" s="193"/>
      <c r="B56" s="193"/>
      <c r="C56" s="193"/>
      <c r="D56" s="193"/>
      <c r="E56" s="193" t="s">
        <v>48</v>
      </c>
      <c r="F56" s="401">
        <v>19</v>
      </c>
      <c r="G56" s="401">
        <v>15</v>
      </c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>
      <c r="A57" s="193"/>
      <c r="B57" s="193"/>
      <c r="C57" s="193"/>
      <c r="D57" s="193"/>
      <c r="E57" s="193" t="s">
        <v>39</v>
      </c>
      <c r="F57" s="401">
        <v>13</v>
      </c>
      <c r="G57" s="401">
        <v>10</v>
      </c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>
      <c r="A58" s="193"/>
      <c r="B58" s="193"/>
      <c r="C58" s="193"/>
      <c r="D58" s="193"/>
      <c r="E58" s="193" t="s">
        <v>49</v>
      </c>
      <c r="F58" s="401">
        <v>38</v>
      </c>
      <c r="G58" s="401">
        <v>30</v>
      </c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>
      <c r="A59" s="193"/>
      <c r="B59" s="193"/>
      <c r="C59" s="193"/>
      <c r="D59" s="193"/>
      <c r="E59" s="193" t="s">
        <v>38</v>
      </c>
      <c r="F59" s="401">
        <v>18</v>
      </c>
      <c r="G59" s="401">
        <v>15</v>
      </c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>
      <c r="A60" s="193"/>
      <c r="B60" s="193"/>
      <c r="C60" s="193"/>
      <c r="D60" s="193"/>
      <c r="E60" s="193" t="s">
        <v>41</v>
      </c>
      <c r="F60" s="401">
        <v>10</v>
      </c>
      <c r="G60" s="401">
        <v>10</v>
      </c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>
      <c r="A61" s="193">
        <v>381</v>
      </c>
      <c r="B61" s="193" t="s">
        <v>162</v>
      </c>
      <c r="C61" s="193">
        <v>100</v>
      </c>
      <c r="D61" s="193"/>
      <c r="E61" s="197" t="s">
        <v>43</v>
      </c>
      <c r="F61" s="401">
        <v>86</v>
      </c>
      <c r="G61" s="401">
        <v>86</v>
      </c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>
      <c r="A62" s="193"/>
      <c r="B62" s="193"/>
      <c r="C62" s="193"/>
      <c r="D62" s="193"/>
      <c r="E62" s="197" t="s">
        <v>13</v>
      </c>
      <c r="F62" s="401">
        <v>19</v>
      </c>
      <c r="G62" s="401">
        <v>19</v>
      </c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>
      <c r="A63" s="193"/>
      <c r="B63" s="193"/>
      <c r="C63" s="193"/>
      <c r="D63" s="193"/>
      <c r="E63" s="197" t="s">
        <v>50</v>
      </c>
      <c r="F63" s="401">
        <v>11</v>
      </c>
      <c r="G63" s="401">
        <v>11</v>
      </c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>
      <c r="A64" s="193"/>
      <c r="B64" s="193"/>
      <c r="C64" s="193"/>
      <c r="D64" s="193"/>
      <c r="E64" s="197" t="s">
        <v>33</v>
      </c>
      <c r="F64" s="401">
        <v>7</v>
      </c>
      <c r="G64" s="401">
        <v>7</v>
      </c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>
      <c r="A65" s="193">
        <v>386</v>
      </c>
      <c r="B65" s="193" t="s">
        <v>320</v>
      </c>
      <c r="C65" s="193">
        <v>100</v>
      </c>
      <c r="D65" s="193"/>
      <c r="E65" s="197" t="s">
        <v>43</v>
      </c>
      <c r="F65" s="401">
        <v>62</v>
      </c>
      <c r="G65" s="401">
        <v>62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>
      <c r="A66" s="193"/>
      <c r="B66" s="193"/>
      <c r="C66" s="193"/>
      <c r="D66" s="193"/>
      <c r="E66" s="197" t="s">
        <v>13</v>
      </c>
      <c r="F66" s="401">
        <v>13</v>
      </c>
      <c r="G66" s="401">
        <v>13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>
      <c r="A67" s="193"/>
      <c r="B67" s="193"/>
      <c r="C67" s="193"/>
      <c r="D67" s="193"/>
      <c r="E67" s="197" t="s">
        <v>52</v>
      </c>
      <c r="F67" s="401">
        <v>28</v>
      </c>
      <c r="G67" s="401">
        <v>28</v>
      </c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>
      <c r="A68" s="193"/>
      <c r="B68" s="193"/>
      <c r="C68" s="193"/>
      <c r="D68" s="193"/>
      <c r="E68" s="197" t="s">
        <v>33</v>
      </c>
      <c r="F68" s="401">
        <v>4</v>
      </c>
      <c r="G68" s="401">
        <v>4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>
      <c r="A69" s="193">
        <v>237</v>
      </c>
      <c r="B69" s="193" t="s">
        <v>164</v>
      </c>
      <c r="C69" s="193">
        <v>180</v>
      </c>
      <c r="D69" s="193"/>
      <c r="E69" s="197" t="s">
        <v>53</v>
      </c>
      <c r="F69" s="217">
        <v>82.8</v>
      </c>
      <c r="G69" s="217">
        <v>82.8</v>
      </c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>
      <c r="A70" s="151"/>
      <c r="B70" s="151"/>
      <c r="C70" s="151"/>
      <c r="D70" s="151"/>
      <c r="E70" s="147" t="s">
        <v>33</v>
      </c>
      <c r="F70" s="440">
        <v>8.1</v>
      </c>
      <c r="G70" s="440">
        <v>8.1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</sheetData>
  <mergeCells count="21">
    <mergeCell ref="A1:Q1"/>
    <mergeCell ref="K3:Q3"/>
    <mergeCell ref="A3:A4"/>
    <mergeCell ref="E3:J3"/>
    <mergeCell ref="B48:F48"/>
    <mergeCell ref="A19:A22"/>
    <mergeCell ref="B19:B22"/>
    <mergeCell ref="A38:A39"/>
    <mergeCell ref="B38:B39"/>
    <mergeCell ref="A40:A43"/>
    <mergeCell ref="B40:B43"/>
    <mergeCell ref="A46:A47"/>
    <mergeCell ref="B5:B10"/>
    <mergeCell ref="A5:A10"/>
    <mergeCell ref="B11:B14"/>
    <mergeCell ref="A17:A18"/>
    <mergeCell ref="B18:E18"/>
    <mergeCell ref="A23:A29"/>
    <mergeCell ref="B23:B29"/>
    <mergeCell ref="C3:D3"/>
    <mergeCell ref="A11:A14"/>
  </mergeCells>
  <pageMargins left="0.11811023622047245" right="0.11811023622047245" top="0.15748031496062992" bottom="0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39"/>
  <sheetViews>
    <sheetView workbookViewId="0">
      <selection activeCell="P11" sqref="P11"/>
    </sheetView>
  </sheetViews>
  <sheetFormatPr defaultRowHeight="15"/>
  <cols>
    <col min="1" max="1" width="17.7109375" style="1" customWidth="1"/>
    <col min="2" max="3" width="6" style="1" customWidth="1"/>
    <col min="4" max="4" width="17.7109375" style="1" customWidth="1"/>
    <col min="5" max="5" width="6.140625" style="1" customWidth="1"/>
    <col min="6" max="6" width="6" style="1" customWidth="1"/>
    <col min="7" max="7" width="17.7109375" style="1" customWidth="1"/>
    <col min="8" max="8" width="5.7109375" style="1" customWidth="1"/>
    <col min="9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8" width="6" style="1" customWidth="1"/>
    <col min="19" max="16384" width="9.140625" style="1"/>
  </cols>
  <sheetData>
    <row r="2" spans="1:18" ht="15" customHeight="1">
      <c r="A2" s="721" t="s">
        <v>428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</row>
    <row r="3" spans="1:18" ht="1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8" ht="15" customHeight="1">
      <c r="A4" s="718" t="s">
        <v>0</v>
      </c>
      <c r="B4" s="719"/>
      <c r="C4" s="720"/>
      <c r="D4" s="722" t="s">
        <v>1</v>
      </c>
      <c r="E4" s="723"/>
      <c r="F4" s="724"/>
      <c r="G4" s="725" t="s">
        <v>2</v>
      </c>
      <c r="H4" s="726"/>
      <c r="I4" s="727"/>
      <c r="J4" s="725" t="s">
        <v>3</v>
      </c>
      <c r="K4" s="726"/>
      <c r="L4" s="727"/>
      <c r="M4" s="725" t="s">
        <v>4</v>
      </c>
      <c r="N4" s="726"/>
      <c r="O4" s="727"/>
      <c r="P4" s="725" t="s">
        <v>19</v>
      </c>
      <c r="Q4" s="726"/>
      <c r="R4" s="727"/>
    </row>
    <row r="5" spans="1:18" ht="15" customHeight="1">
      <c r="A5" s="718" t="s">
        <v>412</v>
      </c>
      <c r="B5" s="719"/>
      <c r="C5" s="720"/>
      <c r="D5" s="718" t="s">
        <v>412</v>
      </c>
      <c r="E5" s="719"/>
      <c r="F5" s="720"/>
      <c r="G5" s="718" t="s">
        <v>412</v>
      </c>
      <c r="H5" s="719"/>
      <c r="I5" s="720"/>
      <c r="J5" s="718" t="s">
        <v>412</v>
      </c>
      <c r="K5" s="719"/>
      <c r="L5" s="720"/>
      <c r="M5" s="718" t="s">
        <v>412</v>
      </c>
      <c r="N5" s="719"/>
      <c r="O5" s="720"/>
      <c r="P5" s="718" t="s">
        <v>412</v>
      </c>
      <c r="Q5" s="719"/>
      <c r="R5" s="720"/>
    </row>
    <row r="6" spans="1:18" ht="15" customHeight="1">
      <c r="A6" s="712" t="s">
        <v>346</v>
      </c>
      <c r="B6" s="717" t="s">
        <v>364</v>
      </c>
      <c r="C6" s="717"/>
      <c r="D6" s="732" t="s">
        <v>346</v>
      </c>
      <c r="E6" s="730" t="s">
        <v>364</v>
      </c>
      <c r="F6" s="731"/>
      <c r="G6" s="728" t="s">
        <v>6</v>
      </c>
      <c r="H6" s="730" t="s">
        <v>364</v>
      </c>
      <c r="I6" s="731"/>
      <c r="J6" s="728" t="s">
        <v>5</v>
      </c>
      <c r="K6" s="730" t="s">
        <v>364</v>
      </c>
      <c r="L6" s="731"/>
      <c r="M6" s="728" t="s">
        <v>5</v>
      </c>
      <c r="N6" s="730" t="s">
        <v>364</v>
      </c>
      <c r="O6" s="731"/>
      <c r="P6" s="728" t="s">
        <v>5</v>
      </c>
      <c r="Q6" s="730" t="s">
        <v>364</v>
      </c>
      <c r="R6" s="731"/>
    </row>
    <row r="7" spans="1:18" ht="37.5" customHeight="1">
      <c r="A7" s="713"/>
      <c r="B7" s="424" t="s">
        <v>142</v>
      </c>
      <c r="C7" s="425" t="s">
        <v>365</v>
      </c>
      <c r="D7" s="733"/>
      <c r="E7" s="424" t="s">
        <v>142</v>
      </c>
      <c r="F7" s="425" t="s">
        <v>365</v>
      </c>
      <c r="G7" s="729"/>
      <c r="H7" s="424" t="s">
        <v>142</v>
      </c>
      <c r="I7" s="425" t="s">
        <v>365</v>
      </c>
      <c r="J7" s="729"/>
      <c r="K7" s="424" t="s">
        <v>142</v>
      </c>
      <c r="L7" s="425" t="s">
        <v>365</v>
      </c>
      <c r="M7" s="729"/>
      <c r="N7" s="424" t="s">
        <v>142</v>
      </c>
      <c r="O7" s="425" t="s">
        <v>365</v>
      </c>
      <c r="P7" s="729"/>
      <c r="Q7" s="424" t="s">
        <v>142</v>
      </c>
      <c r="R7" s="425" t="s">
        <v>365</v>
      </c>
    </row>
    <row r="8" spans="1:18" ht="30" customHeight="1">
      <c r="A8" s="418" t="s">
        <v>332</v>
      </c>
      <c r="B8" s="418" t="s">
        <v>331</v>
      </c>
      <c r="C8" s="418" t="s">
        <v>331</v>
      </c>
      <c r="D8" s="419" t="s">
        <v>319</v>
      </c>
      <c r="E8" s="419">
        <v>60</v>
      </c>
      <c r="F8" s="419">
        <v>80</v>
      </c>
      <c r="G8" s="420" t="s">
        <v>374</v>
      </c>
      <c r="H8" s="419">
        <v>50</v>
      </c>
      <c r="I8" s="419">
        <v>50</v>
      </c>
      <c r="J8" s="420" t="s">
        <v>149</v>
      </c>
      <c r="K8" s="419">
        <v>50</v>
      </c>
      <c r="L8" s="419">
        <v>85</v>
      </c>
      <c r="M8" s="420" t="s">
        <v>374</v>
      </c>
      <c r="N8" s="419">
        <v>50</v>
      </c>
      <c r="O8" s="419">
        <v>50</v>
      </c>
      <c r="P8" s="418" t="s">
        <v>384</v>
      </c>
      <c r="Q8" s="418" t="s">
        <v>310</v>
      </c>
      <c r="R8" s="418" t="s">
        <v>310</v>
      </c>
    </row>
    <row r="9" spans="1:18" ht="30.75" customHeight="1">
      <c r="A9" s="418" t="s">
        <v>366</v>
      </c>
      <c r="B9" s="421">
        <v>200</v>
      </c>
      <c r="C9" s="421">
        <v>200</v>
      </c>
      <c r="D9" s="419" t="s">
        <v>369</v>
      </c>
      <c r="E9" s="419">
        <v>150</v>
      </c>
      <c r="F9" s="419">
        <v>200</v>
      </c>
      <c r="G9" s="420" t="s">
        <v>307</v>
      </c>
      <c r="H9" s="419">
        <v>100</v>
      </c>
      <c r="I9" s="419">
        <v>120</v>
      </c>
      <c r="J9" s="420" t="s">
        <v>405</v>
      </c>
      <c r="K9" s="419">
        <v>150</v>
      </c>
      <c r="L9" s="419">
        <v>200</v>
      </c>
      <c r="M9" s="420" t="s">
        <v>380</v>
      </c>
      <c r="N9" s="419">
        <v>150</v>
      </c>
      <c r="O9" s="419">
        <v>200</v>
      </c>
      <c r="P9" s="418" t="s">
        <v>385</v>
      </c>
      <c r="Q9" s="421">
        <v>150</v>
      </c>
      <c r="R9" s="421">
        <v>200</v>
      </c>
    </row>
    <row r="10" spans="1:18" ht="30.75" customHeight="1">
      <c r="A10" s="418" t="s">
        <v>341</v>
      </c>
      <c r="B10" s="421">
        <v>40</v>
      </c>
      <c r="C10" s="421">
        <v>50</v>
      </c>
      <c r="D10" s="420" t="s">
        <v>371</v>
      </c>
      <c r="E10" s="419">
        <v>200</v>
      </c>
      <c r="F10" s="419">
        <v>200</v>
      </c>
      <c r="G10" s="420" t="s">
        <v>235</v>
      </c>
      <c r="H10" s="419">
        <v>130</v>
      </c>
      <c r="I10" s="419">
        <v>150</v>
      </c>
      <c r="J10" s="420" t="s">
        <v>171</v>
      </c>
      <c r="K10" s="419">
        <v>200</v>
      </c>
      <c r="L10" s="419">
        <v>200</v>
      </c>
      <c r="M10" s="420" t="s">
        <v>217</v>
      </c>
      <c r="N10" s="422">
        <v>200</v>
      </c>
      <c r="O10" s="422">
        <v>200</v>
      </c>
      <c r="P10" s="418" t="s">
        <v>366</v>
      </c>
      <c r="Q10" s="421">
        <v>200</v>
      </c>
      <c r="R10" s="421">
        <v>200</v>
      </c>
    </row>
    <row r="11" spans="1:18" ht="30.75" customHeight="1">
      <c r="A11" s="418" t="s">
        <v>197</v>
      </c>
      <c r="B11" s="421">
        <v>13.5</v>
      </c>
      <c r="C11" s="421">
        <v>20</v>
      </c>
      <c r="D11" s="418" t="s">
        <v>341</v>
      </c>
      <c r="E11" s="421">
        <v>40</v>
      </c>
      <c r="F11" s="421">
        <v>50</v>
      </c>
      <c r="G11" s="420" t="s">
        <v>171</v>
      </c>
      <c r="H11" s="419">
        <v>200</v>
      </c>
      <c r="I11" s="419">
        <v>200</v>
      </c>
      <c r="J11" s="418" t="s">
        <v>341</v>
      </c>
      <c r="K11" s="421">
        <v>40</v>
      </c>
      <c r="L11" s="421">
        <v>50</v>
      </c>
      <c r="M11" s="418" t="s">
        <v>341</v>
      </c>
      <c r="N11" s="421">
        <v>40</v>
      </c>
      <c r="O11" s="421">
        <v>50</v>
      </c>
      <c r="P11" s="418" t="s">
        <v>341</v>
      </c>
      <c r="Q11" s="421">
        <v>40</v>
      </c>
      <c r="R11" s="421">
        <v>50</v>
      </c>
    </row>
    <row r="12" spans="1:18" ht="30.75" customHeight="1">
      <c r="A12" s="418"/>
      <c r="B12" s="418"/>
      <c r="C12" s="418"/>
      <c r="D12" s="420" t="s">
        <v>372</v>
      </c>
      <c r="E12" s="419">
        <v>140</v>
      </c>
      <c r="F12" s="419">
        <v>140</v>
      </c>
      <c r="G12" s="418" t="s">
        <v>341</v>
      </c>
      <c r="H12" s="421">
        <v>40</v>
      </c>
      <c r="I12" s="421">
        <v>50</v>
      </c>
      <c r="J12" s="420" t="s">
        <v>389</v>
      </c>
      <c r="K12" s="419">
        <v>5</v>
      </c>
      <c r="L12" s="419">
        <v>5</v>
      </c>
      <c r="M12" s="420" t="s">
        <v>372</v>
      </c>
      <c r="N12" s="419">
        <v>140</v>
      </c>
      <c r="O12" s="419">
        <v>140</v>
      </c>
      <c r="P12" s="418" t="s">
        <v>197</v>
      </c>
      <c r="Q12" s="421">
        <v>13.5</v>
      </c>
      <c r="R12" s="421">
        <v>20</v>
      </c>
    </row>
    <row r="13" spans="1:18" ht="30.75" customHeight="1">
      <c r="A13" s="418"/>
      <c r="B13" s="418"/>
      <c r="C13" s="418"/>
      <c r="D13" s="419"/>
      <c r="E13" s="419"/>
      <c r="F13" s="419"/>
      <c r="G13" s="418" t="s">
        <v>197</v>
      </c>
      <c r="H13" s="421">
        <v>13.5</v>
      </c>
      <c r="I13" s="421">
        <v>21</v>
      </c>
      <c r="J13" s="420" t="s">
        <v>372</v>
      </c>
      <c r="K13" s="419">
        <v>140</v>
      </c>
      <c r="L13" s="419">
        <v>140</v>
      </c>
      <c r="M13" s="423"/>
      <c r="N13" s="423"/>
      <c r="O13" s="423"/>
      <c r="P13" s="428"/>
      <c r="Q13" s="428"/>
      <c r="R13" s="428"/>
    </row>
    <row r="14" spans="1:18" ht="30.75" customHeight="1">
      <c r="A14" s="714"/>
      <c r="B14" s="715"/>
      <c r="C14" s="716"/>
      <c r="D14" s="419"/>
      <c r="E14" s="419"/>
      <c r="F14" s="419"/>
      <c r="G14" s="420" t="s">
        <v>372</v>
      </c>
      <c r="H14" s="419">
        <v>140</v>
      </c>
      <c r="I14" s="419">
        <v>140</v>
      </c>
      <c r="J14" s="420"/>
      <c r="K14" s="420"/>
      <c r="L14" s="420"/>
      <c r="M14" s="423"/>
      <c r="N14" s="423"/>
      <c r="O14" s="423"/>
      <c r="P14" s="428"/>
      <c r="Q14" s="428"/>
      <c r="R14" s="428"/>
    </row>
    <row r="15" spans="1:18" ht="14.25" customHeight="1">
      <c r="A15" s="718" t="s">
        <v>153</v>
      </c>
      <c r="B15" s="719"/>
      <c r="C15" s="720"/>
      <c r="D15" s="718" t="s">
        <v>153</v>
      </c>
      <c r="E15" s="719"/>
      <c r="F15" s="720"/>
      <c r="G15" s="718" t="s">
        <v>153</v>
      </c>
      <c r="H15" s="719"/>
      <c r="I15" s="720"/>
      <c r="J15" s="718" t="s">
        <v>153</v>
      </c>
      <c r="K15" s="719"/>
      <c r="L15" s="720"/>
      <c r="M15" s="718" t="s">
        <v>153</v>
      </c>
      <c r="N15" s="719"/>
      <c r="O15" s="720"/>
      <c r="P15" s="428"/>
      <c r="Q15" s="428"/>
      <c r="R15" s="428"/>
    </row>
    <row r="16" spans="1:18" ht="44.25" customHeight="1">
      <c r="A16" s="418" t="s">
        <v>386</v>
      </c>
      <c r="B16" s="421">
        <v>60</v>
      </c>
      <c r="C16" s="426">
        <v>100</v>
      </c>
      <c r="D16" s="426" t="s">
        <v>287</v>
      </c>
      <c r="E16" s="426">
        <v>60</v>
      </c>
      <c r="F16" s="427">
        <v>100</v>
      </c>
      <c r="G16" s="426" t="s">
        <v>375</v>
      </c>
      <c r="H16" s="426">
        <v>60</v>
      </c>
      <c r="I16" s="427">
        <v>100</v>
      </c>
      <c r="J16" s="426" t="s">
        <v>264</v>
      </c>
      <c r="K16" s="426">
        <v>60</v>
      </c>
      <c r="L16" s="427">
        <v>100</v>
      </c>
      <c r="M16" s="426" t="s">
        <v>381</v>
      </c>
      <c r="N16" s="426">
        <v>60</v>
      </c>
      <c r="O16" s="427">
        <v>100</v>
      </c>
      <c r="P16" s="418" t="s">
        <v>205</v>
      </c>
      <c r="Q16" s="421">
        <v>60</v>
      </c>
      <c r="R16" s="426">
        <v>100</v>
      </c>
    </row>
    <row r="17" spans="1:18" ht="58.5" customHeight="1">
      <c r="A17" s="418" t="s">
        <v>367</v>
      </c>
      <c r="B17" s="418" t="s">
        <v>158</v>
      </c>
      <c r="C17" s="426" t="s">
        <v>329</v>
      </c>
      <c r="D17" s="426" t="s">
        <v>373</v>
      </c>
      <c r="E17" s="426" t="s">
        <v>288</v>
      </c>
      <c r="F17" s="427" t="s">
        <v>333</v>
      </c>
      <c r="G17" s="426" t="s">
        <v>339</v>
      </c>
      <c r="H17" s="426" t="s">
        <v>158</v>
      </c>
      <c r="I17" s="427" t="s">
        <v>329</v>
      </c>
      <c r="J17" s="426" t="s">
        <v>377</v>
      </c>
      <c r="K17" s="426" t="s">
        <v>158</v>
      </c>
      <c r="L17" s="427" t="s">
        <v>329</v>
      </c>
      <c r="M17" s="426" t="s">
        <v>382</v>
      </c>
      <c r="N17" s="426" t="s">
        <v>158</v>
      </c>
      <c r="O17" s="427" t="s">
        <v>329</v>
      </c>
      <c r="P17" s="418" t="s">
        <v>271</v>
      </c>
      <c r="Q17" s="418" t="s">
        <v>11</v>
      </c>
      <c r="R17" s="426">
        <v>250</v>
      </c>
    </row>
    <row r="18" spans="1:18" ht="42.75" customHeight="1">
      <c r="A18" s="418" t="s">
        <v>378</v>
      </c>
      <c r="B18" s="418" t="s">
        <v>277</v>
      </c>
      <c r="C18" s="426" t="s">
        <v>203</v>
      </c>
      <c r="D18" s="426" t="s">
        <v>285</v>
      </c>
      <c r="E18" s="426" t="s">
        <v>277</v>
      </c>
      <c r="F18" s="427" t="s">
        <v>220</v>
      </c>
      <c r="G18" s="426" t="s">
        <v>390</v>
      </c>
      <c r="H18" s="426" t="s">
        <v>220</v>
      </c>
      <c r="I18" s="427" t="s">
        <v>203</v>
      </c>
      <c r="J18" s="426" t="s">
        <v>282</v>
      </c>
      <c r="K18" s="426">
        <v>230</v>
      </c>
      <c r="L18" s="427">
        <v>250</v>
      </c>
      <c r="M18" s="426" t="s">
        <v>399</v>
      </c>
      <c r="N18" s="426">
        <v>240</v>
      </c>
      <c r="O18" s="427">
        <v>300</v>
      </c>
      <c r="P18" s="418" t="s">
        <v>278</v>
      </c>
      <c r="Q18" s="418" t="s">
        <v>277</v>
      </c>
      <c r="R18" s="426" t="s">
        <v>203</v>
      </c>
    </row>
    <row r="19" spans="1:18" ht="31.5" customHeight="1">
      <c r="A19" s="418" t="s">
        <v>208</v>
      </c>
      <c r="B19" s="421">
        <v>150</v>
      </c>
      <c r="C19" s="426">
        <v>180</v>
      </c>
      <c r="D19" s="426" t="s">
        <v>194</v>
      </c>
      <c r="E19" s="426">
        <v>160</v>
      </c>
      <c r="F19" s="427">
        <v>160</v>
      </c>
      <c r="G19" s="426" t="s">
        <v>376</v>
      </c>
      <c r="H19" s="426">
        <v>150</v>
      </c>
      <c r="I19" s="427">
        <v>180</v>
      </c>
      <c r="J19" s="426" t="s">
        <v>379</v>
      </c>
      <c r="K19" s="426">
        <v>200</v>
      </c>
      <c r="L19" s="427">
        <v>200</v>
      </c>
      <c r="M19" s="426" t="s">
        <v>167</v>
      </c>
      <c r="N19" s="426">
        <v>200</v>
      </c>
      <c r="O19" s="427">
        <v>200</v>
      </c>
      <c r="P19" s="418" t="s">
        <v>335</v>
      </c>
      <c r="Q19" s="421">
        <v>150</v>
      </c>
      <c r="R19" s="426">
        <v>180</v>
      </c>
    </row>
    <row r="20" spans="1:18" ht="30" customHeight="1">
      <c r="A20" s="418" t="s">
        <v>368</v>
      </c>
      <c r="B20" s="421">
        <v>200</v>
      </c>
      <c r="C20" s="426">
        <v>200</v>
      </c>
      <c r="D20" s="426" t="s">
        <v>387</v>
      </c>
      <c r="E20" s="426">
        <v>200</v>
      </c>
      <c r="F20" s="427">
        <v>200</v>
      </c>
      <c r="G20" s="426" t="s">
        <v>167</v>
      </c>
      <c r="H20" s="426">
        <v>200</v>
      </c>
      <c r="I20" s="427">
        <v>200</v>
      </c>
      <c r="J20" s="418" t="s">
        <v>170</v>
      </c>
      <c r="K20" s="421">
        <v>50</v>
      </c>
      <c r="L20" s="426">
        <v>60</v>
      </c>
      <c r="M20" s="426" t="s">
        <v>170</v>
      </c>
      <c r="N20" s="426">
        <v>50</v>
      </c>
      <c r="O20" s="427">
        <v>60</v>
      </c>
      <c r="P20" s="418" t="s">
        <v>269</v>
      </c>
      <c r="Q20" s="421">
        <v>200</v>
      </c>
      <c r="R20" s="426">
        <v>200</v>
      </c>
    </row>
    <row r="21" spans="1:18" ht="20.25" customHeight="1">
      <c r="A21" s="418" t="s">
        <v>170</v>
      </c>
      <c r="B21" s="421">
        <v>50</v>
      </c>
      <c r="C21" s="426">
        <v>60</v>
      </c>
      <c r="D21" s="418" t="s">
        <v>170</v>
      </c>
      <c r="E21" s="421">
        <v>40</v>
      </c>
      <c r="F21" s="426">
        <v>60</v>
      </c>
      <c r="G21" s="418" t="s">
        <v>170</v>
      </c>
      <c r="H21" s="421">
        <v>50</v>
      </c>
      <c r="I21" s="426">
        <v>60</v>
      </c>
      <c r="J21" s="418" t="s">
        <v>177</v>
      </c>
      <c r="K21" s="421">
        <v>50</v>
      </c>
      <c r="L21" s="426">
        <v>70</v>
      </c>
      <c r="M21" s="426" t="s">
        <v>177</v>
      </c>
      <c r="N21" s="426">
        <v>50</v>
      </c>
      <c r="O21" s="427">
        <v>70</v>
      </c>
      <c r="P21" s="418" t="s">
        <v>170</v>
      </c>
      <c r="Q21" s="421">
        <v>50</v>
      </c>
      <c r="R21" s="426">
        <v>60</v>
      </c>
    </row>
    <row r="22" spans="1:18" ht="20.25" customHeight="1">
      <c r="A22" s="418" t="s">
        <v>177</v>
      </c>
      <c r="B22" s="421">
        <v>50</v>
      </c>
      <c r="C22" s="426">
        <v>75</v>
      </c>
      <c r="D22" s="418" t="s">
        <v>177</v>
      </c>
      <c r="E22" s="421">
        <v>50</v>
      </c>
      <c r="F22" s="426">
        <v>70</v>
      </c>
      <c r="G22" s="418" t="s">
        <v>177</v>
      </c>
      <c r="H22" s="421">
        <v>40</v>
      </c>
      <c r="I22" s="426">
        <v>70</v>
      </c>
      <c r="J22" s="426"/>
      <c r="K22" s="426"/>
      <c r="L22" s="427"/>
      <c r="M22" s="426"/>
      <c r="N22" s="426"/>
      <c r="O22" s="427"/>
      <c r="P22" s="418" t="s">
        <v>177</v>
      </c>
      <c r="Q22" s="421">
        <v>50</v>
      </c>
      <c r="R22" s="426">
        <v>70</v>
      </c>
    </row>
    <row r="23" spans="1:18" ht="19.5" customHeight="1">
      <c r="A23" s="367"/>
      <c r="B23" s="367"/>
      <c r="C23" s="368"/>
      <c r="D23" s="369"/>
      <c r="E23" s="369"/>
      <c r="F23" s="369"/>
      <c r="G23" s="367"/>
      <c r="H23" s="370"/>
      <c r="I23" s="368"/>
      <c r="J23" s="368"/>
      <c r="K23" s="368"/>
      <c r="L23" s="369"/>
      <c r="M23" s="368"/>
      <c r="N23" s="368"/>
      <c r="O23" s="369"/>
      <c r="P23" s="428"/>
      <c r="Q23" s="428"/>
      <c r="R23" s="428"/>
    </row>
    <row r="24" spans="1:18" ht="17.25" customHeight="1">
      <c r="A24" s="2"/>
      <c r="B24" s="2"/>
      <c r="C24" s="3"/>
      <c r="D24" s="4"/>
      <c r="E24" s="4"/>
      <c r="F24" s="5"/>
      <c r="G24" s="5"/>
      <c r="H24" s="5"/>
      <c r="I24" s="5"/>
      <c r="J24" s="5"/>
      <c r="K24" s="5"/>
      <c r="L24" s="5"/>
      <c r="M24" s="6"/>
      <c r="N24" s="6"/>
      <c r="O24" s="5"/>
    </row>
    <row r="25" spans="1:18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5"/>
      <c r="G26" s="5"/>
      <c r="H26" s="5"/>
      <c r="I26" s="5"/>
      <c r="J26" s="5"/>
      <c r="K26" s="5"/>
      <c r="L26" s="8"/>
      <c r="M26" s="8"/>
      <c r="N26" s="8"/>
      <c r="O26" s="8"/>
    </row>
    <row r="27" spans="1:18" ht="13.5" customHeight="1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>
      <c r="A29" s="2"/>
      <c r="B29" s="2"/>
      <c r="C29" s="7"/>
      <c r="D29" s="4"/>
      <c r="E29" s="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8" ht="13.5" customHeight="1">
      <c r="A30" s="2"/>
      <c r="B30" s="2"/>
      <c r="C30" s="7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9"/>
      <c r="E31" s="9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2"/>
      <c r="B32" s="2"/>
      <c r="C32" s="7"/>
      <c r="D32" s="8"/>
      <c r="E32" s="8"/>
      <c r="F32" s="8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0"/>
      <c r="B34" s="10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11"/>
      <c r="B36" s="11"/>
      <c r="C36" s="7"/>
      <c r="D36" s="8"/>
      <c r="E36" s="8"/>
      <c r="F36" s="5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3"/>
      <c r="B37" s="13"/>
      <c r="D37" s="8"/>
      <c r="E37" s="8"/>
    </row>
    <row r="38" spans="1:15">
      <c r="A38" s="13"/>
      <c r="B38" s="13"/>
    </row>
    <row r="39" spans="1:15">
      <c r="A39" s="13"/>
      <c r="B39" s="13"/>
    </row>
  </sheetData>
  <mergeCells count="31">
    <mergeCell ref="D15:F15"/>
    <mergeCell ref="G15:I15"/>
    <mergeCell ref="J15:L15"/>
    <mergeCell ref="M15:O15"/>
    <mergeCell ref="P4:R4"/>
    <mergeCell ref="P5:R5"/>
    <mergeCell ref="P6:P7"/>
    <mergeCell ref="Q6:R6"/>
    <mergeCell ref="H6:I6"/>
    <mergeCell ref="E6:F6"/>
    <mergeCell ref="N6:O6"/>
    <mergeCell ref="K6:L6"/>
    <mergeCell ref="D6:D7"/>
    <mergeCell ref="G6:G7"/>
    <mergeCell ref="J6:J7"/>
    <mergeCell ref="M6:M7"/>
    <mergeCell ref="A2:R2"/>
    <mergeCell ref="A5:C5"/>
    <mergeCell ref="D5:F5"/>
    <mergeCell ref="G5:I5"/>
    <mergeCell ref="J5:L5"/>
    <mergeCell ref="M5:O5"/>
    <mergeCell ref="D4:F4"/>
    <mergeCell ref="G4:I4"/>
    <mergeCell ref="J4:L4"/>
    <mergeCell ref="M4:O4"/>
    <mergeCell ref="A6:A7"/>
    <mergeCell ref="A14:C14"/>
    <mergeCell ref="B6:C6"/>
    <mergeCell ref="A15:C15"/>
    <mergeCell ref="A4:C4"/>
  </mergeCells>
  <pageMargins left="3.937007874015748E-2" right="3.937007874015748E-2" top="0.55118110236220474" bottom="0.35433070866141736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38"/>
  <sheetViews>
    <sheetView workbookViewId="0">
      <selection activeCell="M18" sqref="M18"/>
    </sheetView>
  </sheetViews>
  <sheetFormatPr defaultRowHeight="15"/>
  <cols>
    <col min="1" max="1" width="17.7109375" style="1" customWidth="1"/>
    <col min="2" max="3" width="6" style="1" customWidth="1"/>
    <col min="4" max="4" width="17.7109375" style="1" customWidth="1"/>
    <col min="5" max="6" width="6" style="1" customWidth="1"/>
    <col min="7" max="7" width="17.7109375" style="1" customWidth="1"/>
    <col min="8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7" width="6.140625" style="1" customWidth="1"/>
    <col min="18" max="18" width="6" style="1" customWidth="1"/>
    <col min="19" max="16384" width="9.140625" style="1"/>
  </cols>
  <sheetData>
    <row r="2" spans="1:18" ht="15" customHeight="1">
      <c r="A2" s="721" t="s">
        <v>428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</row>
    <row r="3" spans="1:18" ht="1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8" ht="15" customHeight="1">
      <c r="A4" s="746" t="s">
        <v>424</v>
      </c>
      <c r="B4" s="747"/>
      <c r="C4" s="748"/>
      <c r="D4" s="749" t="s">
        <v>20</v>
      </c>
      <c r="E4" s="750"/>
      <c r="F4" s="751"/>
      <c r="G4" s="741" t="s">
        <v>21</v>
      </c>
      <c r="H4" s="742"/>
      <c r="I4" s="743"/>
      <c r="J4" s="741" t="s">
        <v>425</v>
      </c>
      <c r="K4" s="742"/>
      <c r="L4" s="743"/>
      <c r="M4" s="741" t="s">
        <v>426</v>
      </c>
      <c r="N4" s="742"/>
      <c r="O4" s="743"/>
      <c r="P4" s="741" t="s">
        <v>427</v>
      </c>
      <c r="Q4" s="742"/>
      <c r="R4" s="743"/>
    </row>
    <row r="5" spans="1:18" ht="15" customHeight="1">
      <c r="A5" s="734" t="s">
        <v>5</v>
      </c>
      <c r="B5" s="736" t="s">
        <v>364</v>
      </c>
      <c r="C5" s="736"/>
      <c r="D5" s="737" t="s">
        <v>5</v>
      </c>
      <c r="E5" s="739" t="s">
        <v>364</v>
      </c>
      <c r="F5" s="740"/>
      <c r="G5" s="744" t="s">
        <v>6</v>
      </c>
      <c r="H5" s="739" t="s">
        <v>364</v>
      </c>
      <c r="I5" s="740"/>
      <c r="J5" s="744" t="s">
        <v>5</v>
      </c>
      <c r="K5" s="739" t="s">
        <v>364</v>
      </c>
      <c r="L5" s="740"/>
      <c r="M5" s="744" t="s">
        <v>5</v>
      </c>
      <c r="N5" s="739" t="s">
        <v>364</v>
      </c>
      <c r="O5" s="740"/>
      <c r="P5" s="744" t="s">
        <v>5</v>
      </c>
      <c r="Q5" s="739" t="s">
        <v>364</v>
      </c>
      <c r="R5" s="740"/>
    </row>
    <row r="6" spans="1:18" ht="37.5" customHeight="1">
      <c r="A6" s="735"/>
      <c r="B6" s="365" t="s">
        <v>142</v>
      </c>
      <c r="C6" s="366" t="s">
        <v>365</v>
      </c>
      <c r="D6" s="738"/>
      <c r="E6" s="365" t="s">
        <v>142</v>
      </c>
      <c r="F6" s="366" t="s">
        <v>365</v>
      </c>
      <c r="G6" s="745"/>
      <c r="H6" s="365" t="s">
        <v>142</v>
      </c>
      <c r="I6" s="366" t="s">
        <v>365</v>
      </c>
      <c r="J6" s="745"/>
      <c r="K6" s="365" t="s">
        <v>142</v>
      </c>
      <c r="L6" s="366" t="s">
        <v>365</v>
      </c>
      <c r="M6" s="745"/>
      <c r="N6" s="365" t="s">
        <v>142</v>
      </c>
      <c r="O6" s="366" t="s">
        <v>365</v>
      </c>
      <c r="P6" s="745"/>
      <c r="Q6" s="365" t="s">
        <v>142</v>
      </c>
      <c r="R6" s="366" t="s">
        <v>365</v>
      </c>
    </row>
    <row r="7" spans="1:18" ht="30" customHeight="1">
      <c r="A7" s="419" t="s">
        <v>218</v>
      </c>
      <c r="B7" s="418" t="s">
        <v>219</v>
      </c>
      <c r="C7" s="418" t="s">
        <v>220</v>
      </c>
      <c r="D7" s="420" t="s">
        <v>374</v>
      </c>
      <c r="E7" s="419">
        <v>50</v>
      </c>
      <c r="F7" s="419">
        <v>50</v>
      </c>
      <c r="G7" s="420" t="s">
        <v>374</v>
      </c>
      <c r="H7" s="419">
        <v>50</v>
      </c>
      <c r="I7" s="419">
        <v>50</v>
      </c>
      <c r="J7" s="420" t="s">
        <v>149</v>
      </c>
      <c r="K7" s="419">
        <v>50</v>
      </c>
      <c r="L7" s="419">
        <v>85</v>
      </c>
      <c r="M7" s="420" t="s">
        <v>319</v>
      </c>
      <c r="N7" s="419">
        <v>60</v>
      </c>
      <c r="O7" s="419">
        <v>80</v>
      </c>
      <c r="P7" s="420" t="s">
        <v>309</v>
      </c>
      <c r="Q7" s="419" t="s">
        <v>310</v>
      </c>
      <c r="R7" s="419" t="s">
        <v>310</v>
      </c>
    </row>
    <row r="8" spans="1:18" ht="30.75" customHeight="1">
      <c r="A8" s="419" t="s">
        <v>388</v>
      </c>
      <c r="B8" s="419">
        <v>150</v>
      </c>
      <c r="C8" s="419">
        <v>200</v>
      </c>
      <c r="D8" s="420" t="s">
        <v>394</v>
      </c>
      <c r="E8" s="419">
        <v>150</v>
      </c>
      <c r="F8" s="419">
        <v>200</v>
      </c>
      <c r="G8" s="420" t="s">
        <v>400</v>
      </c>
      <c r="H8" s="419">
        <v>150</v>
      </c>
      <c r="I8" s="419">
        <v>200</v>
      </c>
      <c r="J8" s="420" t="s">
        <v>404</v>
      </c>
      <c r="K8" s="419">
        <v>150</v>
      </c>
      <c r="L8" s="419">
        <v>200</v>
      </c>
      <c r="M8" s="420" t="s">
        <v>417</v>
      </c>
      <c r="N8" s="419">
        <v>150</v>
      </c>
      <c r="O8" s="419">
        <v>200</v>
      </c>
      <c r="P8" s="420" t="s">
        <v>430</v>
      </c>
      <c r="Q8" s="419">
        <v>150</v>
      </c>
      <c r="R8" s="419">
        <v>200</v>
      </c>
    </row>
    <row r="9" spans="1:18" ht="30.75" customHeight="1">
      <c r="A9" s="420" t="s">
        <v>217</v>
      </c>
      <c r="B9" s="422">
        <v>200</v>
      </c>
      <c r="C9" s="422">
        <v>200</v>
      </c>
      <c r="D9" s="420" t="s">
        <v>395</v>
      </c>
      <c r="E9" s="418" t="s">
        <v>396</v>
      </c>
      <c r="F9" s="418" t="s">
        <v>396</v>
      </c>
      <c r="G9" s="420" t="s">
        <v>366</v>
      </c>
      <c r="H9" s="419">
        <v>200</v>
      </c>
      <c r="I9" s="419">
        <v>200</v>
      </c>
      <c r="J9" s="420" t="s">
        <v>371</v>
      </c>
      <c r="K9" s="419">
        <v>200</v>
      </c>
      <c r="L9" s="419">
        <v>200</v>
      </c>
      <c r="M9" s="420" t="s">
        <v>171</v>
      </c>
      <c r="N9" s="419">
        <v>200</v>
      </c>
      <c r="O9" s="419">
        <v>200</v>
      </c>
      <c r="P9" s="419" t="s">
        <v>429</v>
      </c>
      <c r="Q9" s="419">
        <v>200</v>
      </c>
      <c r="R9" s="419">
        <v>200</v>
      </c>
    </row>
    <row r="10" spans="1:18" ht="30.75" customHeight="1">
      <c r="A10" s="418" t="s">
        <v>341</v>
      </c>
      <c r="B10" s="421">
        <v>40</v>
      </c>
      <c r="C10" s="421">
        <v>50</v>
      </c>
      <c r="D10" s="418" t="s">
        <v>341</v>
      </c>
      <c r="E10" s="421">
        <v>40</v>
      </c>
      <c r="F10" s="421">
        <v>50</v>
      </c>
      <c r="G10" s="418" t="s">
        <v>341</v>
      </c>
      <c r="H10" s="421">
        <v>40</v>
      </c>
      <c r="I10" s="421">
        <v>50</v>
      </c>
      <c r="J10" s="418" t="s">
        <v>341</v>
      </c>
      <c r="K10" s="421">
        <v>40</v>
      </c>
      <c r="L10" s="421">
        <v>50</v>
      </c>
      <c r="M10" s="418" t="s">
        <v>341</v>
      </c>
      <c r="N10" s="421">
        <v>40</v>
      </c>
      <c r="O10" s="421">
        <v>50</v>
      </c>
      <c r="P10" s="418" t="s">
        <v>341</v>
      </c>
      <c r="Q10" s="421">
        <v>40</v>
      </c>
      <c r="R10" s="421">
        <v>50</v>
      </c>
    </row>
    <row r="11" spans="1:18" ht="30.75" customHeight="1">
      <c r="A11" s="420" t="s">
        <v>389</v>
      </c>
      <c r="B11" s="419">
        <v>10</v>
      </c>
      <c r="C11" s="419">
        <v>10</v>
      </c>
      <c r="D11" s="418" t="s">
        <v>197</v>
      </c>
      <c r="E11" s="421">
        <v>13.5</v>
      </c>
      <c r="F11" s="421">
        <v>20</v>
      </c>
      <c r="G11" s="420" t="s">
        <v>389</v>
      </c>
      <c r="H11" s="419">
        <v>10</v>
      </c>
      <c r="I11" s="419">
        <v>10</v>
      </c>
      <c r="J11" s="420" t="s">
        <v>372</v>
      </c>
      <c r="K11" s="419">
        <v>140</v>
      </c>
      <c r="L11" s="419">
        <v>140</v>
      </c>
      <c r="M11" s="420" t="s">
        <v>372</v>
      </c>
      <c r="N11" s="419">
        <v>80</v>
      </c>
      <c r="O11" s="419">
        <v>80</v>
      </c>
      <c r="P11" s="420" t="s">
        <v>197</v>
      </c>
      <c r="Q11" s="420">
        <v>13.5</v>
      </c>
      <c r="R11" s="419">
        <v>20</v>
      </c>
    </row>
    <row r="12" spans="1:18" ht="30.75" customHeight="1">
      <c r="A12" s="420" t="s">
        <v>372</v>
      </c>
      <c r="B12" s="419">
        <v>140</v>
      </c>
      <c r="C12" s="419">
        <v>140</v>
      </c>
      <c r="D12" s="418"/>
      <c r="E12" s="421"/>
      <c r="F12" s="421"/>
      <c r="G12" s="420" t="s">
        <v>372</v>
      </c>
      <c r="H12" s="419">
        <v>140</v>
      </c>
      <c r="I12" s="419">
        <v>140</v>
      </c>
      <c r="J12" s="423"/>
      <c r="K12" s="423"/>
      <c r="L12" s="423"/>
      <c r="M12" s="423"/>
      <c r="N12" s="423"/>
      <c r="O12" s="423"/>
      <c r="P12" s="420" t="s">
        <v>372</v>
      </c>
      <c r="Q12" s="419">
        <v>115</v>
      </c>
      <c r="R12" s="419">
        <v>115</v>
      </c>
    </row>
    <row r="13" spans="1:18" ht="30.75" customHeight="1">
      <c r="A13" s="714"/>
      <c r="B13" s="715"/>
      <c r="C13" s="716"/>
      <c r="D13" s="419"/>
      <c r="E13" s="419"/>
      <c r="F13" s="419"/>
      <c r="G13" s="420"/>
      <c r="H13" s="419"/>
      <c r="I13" s="419"/>
      <c r="J13" s="420"/>
      <c r="K13" s="420"/>
      <c r="L13" s="420"/>
      <c r="M13" s="423"/>
      <c r="N13" s="423"/>
      <c r="O13" s="423"/>
      <c r="P13" s="423"/>
      <c r="Q13" s="423"/>
      <c r="R13" s="423"/>
    </row>
    <row r="14" spans="1:18" ht="14.25" customHeight="1">
      <c r="A14" s="469"/>
      <c r="B14" s="470"/>
      <c r="C14" s="471"/>
      <c r="D14" s="419"/>
      <c r="E14" s="419"/>
      <c r="F14" s="419"/>
      <c r="G14" s="420"/>
      <c r="H14" s="419"/>
      <c r="I14" s="419"/>
      <c r="J14" s="420"/>
      <c r="K14" s="420"/>
      <c r="L14" s="420"/>
      <c r="M14" s="423"/>
      <c r="N14" s="423"/>
      <c r="O14" s="423"/>
      <c r="P14" s="423"/>
      <c r="Q14" s="423"/>
      <c r="R14" s="423"/>
    </row>
    <row r="15" spans="1:18" ht="44.25" customHeight="1">
      <c r="A15" s="426" t="s">
        <v>222</v>
      </c>
      <c r="B15" s="426">
        <v>60</v>
      </c>
      <c r="C15" s="427">
        <v>100</v>
      </c>
      <c r="D15" s="420" t="s">
        <v>374</v>
      </c>
      <c r="E15" s="419">
        <v>100</v>
      </c>
      <c r="F15" s="419">
        <v>100</v>
      </c>
      <c r="G15" s="426" t="s">
        <v>172</v>
      </c>
      <c r="H15" s="426">
        <v>60</v>
      </c>
      <c r="I15" s="427">
        <v>100</v>
      </c>
      <c r="J15" s="472" t="s">
        <v>406</v>
      </c>
      <c r="K15" s="426">
        <v>60</v>
      </c>
      <c r="L15" s="427">
        <v>100</v>
      </c>
      <c r="M15" s="418" t="s">
        <v>386</v>
      </c>
      <c r="N15" s="421">
        <v>60</v>
      </c>
      <c r="O15" s="426">
        <v>100</v>
      </c>
      <c r="P15" s="420" t="s">
        <v>374</v>
      </c>
      <c r="Q15" s="419">
        <v>100</v>
      </c>
      <c r="R15" s="419">
        <v>100</v>
      </c>
    </row>
    <row r="16" spans="1:18" ht="58.5" customHeight="1">
      <c r="A16" s="426" t="s">
        <v>327</v>
      </c>
      <c r="B16" s="426" t="s">
        <v>158</v>
      </c>
      <c r="C16" s="427" t="s">
        <v>329</v>
      </c>
      <c r="D16" s="426" t="s">
        <v>347</v>
      </c>
      <c r="E16" s="426" t="s">
        <v>158</v>
      </c>
      <c r="F16" s="427" t="s">
        <v>329</v>
      </c>
      <c r="G16" s="426" t="s">
        <v>410</v>
      </c>
      <c r="H16" s="426" t="s">
        <v>158</v>
      </c>
      <c r="I16" s="427" t="s">
        <v>329</v>
      </c>
      <c r="J16" s="426" t="s">
        <v>407</v>
      </c>
      <c r="K16" s="426" t="s">
        <v>186</v>
      </c>
      <c r="L16" s="427" t="s">
        <v>329</v>
      </c>
      <c r="M16" s="426" t="s">
        <v>431</v>
      </c>
      <c r="N16" s="426" t="s">
        <v>158</v>
      </c>
      <c r="O16" s="427" t="s">
        <v>329</v>
      </c>
      <c r="P16" s="426" t="s">
        <v>377</v>
      </c>
      <c r="Q16" s="426" t="s">
        <v>158</v>
      </c>
      <c r="R16" s="427" t="s">
        <v>329</v>
      </c>
    </row>
    <row r="17" spans="1:18" ht="42.75" customHeight="1">
      <c r="A17" s="426" t="s">
        <v>391</v>
      </c>
      <c r="B17" s="426" t="s">
        <v>203</v>
      </c>
      <c r="C17" s="427" t="s">
        <v>325</v>
      </c>
      <c r="D17" s="426" t="s">
        <v>397</v>
      </c>
      <c r="E17" s="426" t="s">
        <v>256</v>
      </c>
      <c r="F17" s="427" t="s">
        <v>326</v>
      </c>
      <c r="G17" s="426" t="s">
        <v>401</v>
      </c>
      <c r="H17" s="426">
        <v>230</v>
      </c>
      <c r="I17" s="427">
        <v>230</v>
      </c>
      <c r="J17" s="426" t="s">
        <v>411</v>
      </c>
      <c r="K17" s="426">
        <v>100</v>
      </c>
      <c r="L17" s="427">
        <v>120</v>
      </c>
      <c r="M17" s="426" t="s">
        <v>162</v>
      </c>
      <c r="N17" s="426">
        <v>100</v>
      </c>
      <c r="O17" s="427">
        <v>100</v>
      </c>
      <c r="P17" s="426" t="s">
        <v>432</v>
      </c>
      <c r="Q17" s="426">
        <v>100</v>
      </c>
      <c r="R17" s="427">
        <v>120</v>
      </c>
    </row>
    <row r="18" spans="1:18" ht="31.5" customHeight="1">
      <c r="A18" s="426" t="s">
        <v>392</v>
      </c>
      <c r="B18" s="426">
        <v>150</v>
      </c>
      <c r="C18" s="427">
        <v>180</v>
      </c>
      <c r="D18" s="426" t="s">
        <v>164</v>
      </c>
      <c r="E18" s="426">
        <v>150</v>
      </c>
      <c r="F18" s="427">
        <v>180</v>
      </c>
      <c r="G18" s="426" t="s">
        <v>379</v>
      </c>
      <c r="H18" s="426">
        <v>200</v>
      </c>
      <c r="I18" s="427">
        <v>200</v>
      </c>
      <c r="J18" s="426" t="s">
        <v>357</v>
      </c>
      <c r="K18" s="426" t="s">
        <v>408</v>
      </c>
      <c r="L18" s="427" t="s">
        <v>409</v>
      </c>
      <c r="M18" s="418" t="s">
        <v>335</v>
      </c>
      <c r="N18" s="421">
        <v>150</v>
      </c>
      <c r="O18" s="426">
        <v>180</v>
      </c>
      <c r="P18" s="426" t="s">
        <v>421</v>
      </c>
      <c r="Q18" s="426" t="s">
        <v>408</v>
      </c>
      <c r="R18" s="427" t="s">
        <v>409</v>
      </c>
    </row>
    <row r="19" spans="1:18" ht="30" customHeight="1">
      <c r="A19" s="426" t="s">
        <v>393</v>
      </c>
      <c r="B19" s="426">
        <v>200</v>
      </c>
      <c r="C19" s="427">
        <v>200</v>
      </c>
      <c r="D19" s="426" t="s">
        <v>368</v>
      </c>
      <c r="E19" s="426">
        <v>200</v>
      </c>
      <c r="F19" s="427">
        <v>200</v>
      </c>
      <c r="G19" s="418" t="s">
        <v>170</v>
      </c>
      <c r="H19" s="421">
        <v>50</v>
      </c>
      <c r="I19" s="426">
        <v>60</v>
      </c>
      <c r="J19" s="426" t="s">
        <v>167</v>
      </c>
      <c r="K19" s="426">
        <v>200</v>
      </c>
      <c r="L19" s="427">
        <v>200</v>
      </c>
      <c r="M19" s="426" t="s">
        <v>368</v>
      </c>
      <c r="N19" s="426">
        <v>200</v>
      </c>
      <c r="O19" s="427">
        <v>200</v>
      </c>
      <c r="P19" s="426" t="s">
        <v>379</v>
      </c>
      <c r="Q19" s="426">
        <v>200</v>
      </c>
      <c r="R19" s="427">
        <v>200</v>
      </c>
    </row>
    <row r="20" spans="1:18" ht="20.25" customHeight="1">
      <c r="A20" s="418" t="s">
        <v>170</v>
      </c>
      <c r="B20" s="421">
        <v>50</v>
      </c>
      <c r="C20" s="426">
        <v>60</v>
      </c>
      <c r="D20" s="418" t="s">
        <v>170</v>
      </c>
      <c r="E20" s="421">
        <v>50</v>
      </c>
      <c r="F20" s="426">
        <v>60</v>
      </c>
      <c r="G20" s="418" t="s">
        <v>177</v>
      </c>
      <c r="H20" s="421">
        <v>50</v>
      </c>
      <c r="I20" s="426">
        <v>70</v>
      </c>
      <c r="J20" s="426" t="s">
        <v>170</v>
      </c>
      <c r="K20" s="426">
        <v>50</v>
      </c>
      <c r="L20" s="427">
        <v>60</v>
      </c>
      <c r="M20" s="426" t="s">
        <v>170</v>
      </c>
      <c r="N20" s="426">
        <v>40</v>
      </c>
      <c r="O20" s="427">
        <v>50</v>
      </c>
      <c r="P20" s="426" t="s">
        <v>170</v>
      </c>
      <c r="Q20" s="426">
        <v>50</v>
      </c>
      <c r="R20" s="427">
        <v>60</v>
      </c>
    </row>
    <row r="21" spans="1:18" ht="20.25" customHeight="1">
      <c r="A21" s="418" t="s">
        <v>177</v>
      </c>
      <c r="B21" s="421">
        <v>50</v>
      </c>
      <c r="C21" s="426">
        <v>70</v>
      </c>
      <c r="D21" s="418" t="s">
        <v>177</v>
      </c>
      <c r="E21" s="421">
        <v>40</v>
      </c>
      <c r="F21" s="426">
        <v>70</v>
      </c>
      <c r="G21" s="426"/>
      <c r="H21" s="426"/>
      <c r="I21" s="427"/>
      <c r="J21" s="426" t="s">
        <v>177</v>
      </c>
      <c r="K21" s="426">
        <v>50</v>
      </c>
      <c r="L21" s="427">
        <v>70</v>
      </c>
      <c r="M21" s="426" t="s">
        <v>177</v>
      </c>
      <c r="N21" s="426">
        <v>50</v>
      </c>
      <c r="O21" s="427">
        <v>70</v>
      </c>
      <c r="P21" s="426" t="s">
        <v>177</v>
      </c>
      <c r="Q21" s="426">
        <v>50</v>
      </c>
      <c r="R21" s="427">
        <v>70</v>
      </c>
    </row>
    <row r="22" spans="1:18" ht="19.5" customHeight="1">
      <c r="A22" s="367"/>
      <c r="B22" s="367"/>
      <c r="C22" s="368"/>
      <c r="D22" s="369"/>
      <c r="E22" s="369"/>
      <c r="F22" s="369"/>
      <c r="G22" s="367"/>
      <c r="H22" s="370"/>
      <c r="I22" s="368"/>
      <c r="J22" s="368"/>
      <c r="K22" s="368"/>
      <c r="L22" s="369"/>
      <c r="M22" s="368"/>
      <c r="N22" s="368"/>
      <c r="O22" s="369"/>
      <c r="P22" s="368"/>
      <c r="Q22" s="368"/>
      <c r="R22" s="369"/>
    </row>
    <row r="23" spans="1:18" ht="17.25" customHeight="1">
      <c r="A23" s="2"/>
      <c r="B23" s="2"/>
      <c r="C23" s="3"/>
      <c r="D23" s="4"/>
      <c r="E23" s="4"/>
      <c r="F23" s="5"/>
      <c r="G23" s="5"/>
      <c r="H23" s="5"/>
      <c r="I23" s="5"/>
      <c r="J23" s="5"/>
      <c r="K23" s="5"/>
      <c r="L23" s="5"/>
      <c r="M23" s="6"/>
      <c r="N23" s="6"/>
      <c r="O23" s="5"/>
    </row>
    <row r="24" spans="1:18">
      <c r="A24" s="2"/>
      <c r="B24" s="2"/>
      <c r="C24" s="7"/>
      <c r="D24" s="4"/>
      <c r="E24" s="4"/>
      <c r="F24" s="5"/>
      <c r="G24" s="5"/>
      <c r="H24" s="5"/>
      <c r="I24" s="5"/>
      <c r="J24" s="5"/>
      <c r="K24" s="5"/>
      <c r="L24" s="8"/>
      <c r="M24" s="8"/>
      <c r="N24" s="8"/>
      <c r="O24" s="8"/>
    </row>
    <row r="25" spans="1:18" ht="13.5" customHeight="1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8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3.5" customHeight="1">
      <c r="A29" s="2"/>
      <c r="B29" s="2"/>
      <c r="C29" s="7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>
      <c r="A30" s="2"/>
      <c r="B30" s="2"/>
      <c r="C30" s="7"/>
      <c r="D30" s="9"/>
      <c r="E30" s="9"/>
      <c r="F30" s="8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8"/>
      <c r="E31" s="8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10"/>
      <c r="B32" s="10"/>
      <c r="C32" s="7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1"/>
      <c r="B34" s="11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3"/>
      <c r="B36" s="13"/>
      <c r="D36" s="8"/>
      <c r="E36" s="8"/>
    </row>
    <row r="37" spans="1:15">
      <c r="A37" s="13"/>
      <c r="B37" s="13"/>
    </row>
    <row r="38" spans="1:15">
      <c r="A38" s="13"/>
      <c r="B38" s="13"/>
    </row>
  </sheetData>
  <mergeCells count="20">
    <mergeCell ref="P4:R4"/>
    <mergeCell ref="P5:P6"/>
    <mergeCell ref="Q5:R5"/>
    <mergeCell ref="A2:R2"/>
    <mergeCell ref="A4:C4"/>
    <mergeCell ref="D4:F4"/>
    <mergeCell ref="G4:I4"/>
    <mergeCell ref="J4:L4"/>
    <mergeCell ref="M4:O4"/>
    <mergeCell ref="M5:M6"/>
    <mergeCell ref="N5:O5"/>
    <mergeCell ref="G5:G6"/>
    <mergeCell ref="H5:I5"/>
    <mergeCell ref="J5:J6"/>
    <mergeCell ref="K5:L5"/>
    <mergeCell ref="A13:C13"/>
    <mergeCell ref="A5:A6"/>
    <mergeCell ref="B5:C5"/>
    <mergeCell ref="D5:D6"/>
    <mergeCell ref="E5:F5"/>
  </mergeCells>
  <pageMargins left="3.937007874015748E-2" right="0" top="0.55118110236220474" bottom="0.15748031496062992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36"/>
  <sheetViews>
    <sheetView topLeftCell="A10" workbookViewId="0">
      <selection activeCell="K37" sqref="K37"/>
    </sheetView>
  </sheetViews>
  <sheetFormatPr defaultRowHeight="15"/>
  <cols>
    <col min="1" max="1" width="14" style="25" customWidth="1"/>
    <col min="2" max="2" width="8.28515625" style="25" customWidth="1"/>
    <col min="3" max="16384" width="9.140625" style="25"/>
  </cols>
  <sheetData>
    <row r="2" spans="1:15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15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</row>
    <row r="4" spans="1:15">
      <c r="D4" s="759" t="s">
        <v>434</v>
      </c>
      <c r="E4" s="759"/>
      <c r="F4" s="759"/>
      <c r="G4" s="759"/>
      <c r="H4" s="759"/>
      <c r="I4" s="759"/>
      <c r="J4" s="759"/>
      <c r="K4" s="759"/>
      <c r="L4" s="759"/>
      <c r="M4" s="759"/>
      <c r="N4" s="759"/>
    </row>
    <row r="5" spans="1:15" ht="7.5" customHeight="1"/>
    <row r="6" spans="1:15" ht="20.100000000000001" customHeight="1">
      <c r="A6" s="760" t="s">
        <v>132</v>
      </c>
      <c r="B6" s="762" t="s">
        <v>133</v>
      </c>
      <c r="C6" s="764" t="s">
        <v>7</v>
      </c>
      <c r="D6" s="765"/>
      <c r="E6" s="765"/>
      <c r="F6" s="766"/>
      <c r="G6" s="764" t="s">
        <v>14</v>
      </c>
      <c r="H6" s="765"/>
      <c r="I6" s="765"/>
      <c r="J6" s="766"/>
      <c r="K6" s="764" t="s">
        <v>134</v>
      </c>
      <c r="L6" s="765"/>
      <c r="M6" s="765"/>
      <c r="N6" s="766"/>
    </row>
    <row r="7" spans="1:15" ht="20.100000000000001" customHeight="1">
      <c r="A7" s="761"/>
      <c r="B7" s="763"/>
      <c r="C7" s="30" t="s">
        <v>28</v>
      </c>
      <c r="D7" s="30" t="s">
        <v>29</v>
      </c>
      <c r="E7" s="30" t="s">
        <v>30</v>
      </c>
      <c r="F7" s="30" t="s">
        <v>135</v>
      </c>
      <c r="G7" s="30" t="s">
        <v>28</v>
      </c>
      <c r="H7" s="30" t="s">
        <v>29</v>
      </c>
      <c r="I7" s="30" t="s">
        <v>30</v>
      </c>
      <c r="J7" s="30" t="s">
        <v>135</v>
      </c>
      <c r="K7" s="30" t="s">
        <v>28</v>
      </c>
      <c r="L7" s="30" t="s">
        <v>29</v>
      </c>
      <c r="M7" s="30" t="s">
        <v>30</v>
      </c>
      <c r="N7" s="30" t="s">
        <v>31</v>
      </c>
    </row>
    <row r="8" spans="1:15" ht="20.100000000000001" customHeight="1">
      <c r="A8" s="753">
        <v>1</v>
      </c>
      <c r="B8" s="32" t="s">
        <v>142</v>
      </c>
      <c r="C8" s="32">
        <v>36.800000000000004</v>
      </c>
      <c r="D8" s="32">
        <v>27.660000000000004</v>
      </c>
      <c r="E8" s="32">
        <v>65.099999999999994</v>
      </c>
      <c r="F8" s="32">
        <v>658.4</v>
      </c>
      <c r="G8" s="32">
        <v>41.169999999999995</v>
      </c>
      <c r="H8" s="32">
        <v>29.6</v>
      </c>
      <c r="I8" s="32">
        <v>115.7</v>
      </c>
      <c r="J8" s="32">
        <v>914.7</v>
      </c>
      <c r="K8" s="32">
        <v>77.97</v>
      </c>
      <c r="L8" s="32">
        <v>57.260000000000005</v>
      </c>
      <c r="M8" s="32">
        <v>180.8</v>
      </c>
      <c r="N8" s="32">
        <v>1573.1</v>
      </c>
    </row>
    <row r="9" spans="1:15" ht="20.100000000000001" customHeight="1">
      <c r="A9" s="753"/>
      <c r="B9" s="32" t="s">
        <v>146</v>
      </c>
      <c r="C9" s="32">
        <v>39.700000000000003</v>
      </c>
      <c r="D9" s="32">
        <v>29.700000000000003</v>
      </c>
      <c r="E9" s="32">
        <v>75.3</v>
      </c>
      <c r="F9" s="32">
        <v>730.5</v>
      </c>
      <c r="G9" s="32">
        <v>49.8</v>
      </c>
      <c r="H9" s="32">
        <v>30.35</v>
      </c>
      <c r="I9" s="32">
        <v>141</v>
      </c>
      <c r="J9" s="32">
        <v>1089.7</v>
      </c>
      <c r="K9" s="32">
        <v>89.5</v>
      </c>
      <c r="L9" s="32">
        <v>60.050000000000004</v>
      </c>
      <c r="M9" s="32">
        <v>216.3</v>
      </c>
      <c r="N9" s="32">
        <v>1820.2</v>
      </c>
    </row>
    <row r="10" spans="1:15" ht="20.100000000000001" customHeight="1">
      <c r="A10" s="753">
        <v>2</v>
      </c>
      <c r="B10" s="32" t="s">
        <v>142</v>
      </c>
      <c r="C10" s="32">
        <v>11</v>
      </c>
      <c r="D10" s="32">
        <v>13.66</v>
      </c>
      <c r="E10" s="32">
        <v>77.900000000000006</v>
      </c>
      <c r="F10" s="32">
        <v>484.5</v>
      </c>
      <c r="G10" s="32">
        <v>34.1</v>
      </c>
      <c r="H10" s="32">
        <v>34.299999999999997</v>
      </c>
      <c r="I10" s="32">
        <v>93.92</v>
      </c>
      <c r="J10" s="32">
        <v>876.1</v>
      </c>
      <c r="K10" s="32">
        <v>45.1</v>
      </c>
      <c r="L10" s="32">
        <v>47.959999999999994</v>
      </c>
      <c r="M10" s="32">
        <v>171.82</v>
      </c>
      <c r="N10" s="32">
        <v>1360.6</v>
      </c>
    </row>
    <row r="11" spans="1:15" ht="20.100000000000001" customHeight="1">
      <c r="A11" s="753"/>
      <c r="B11" s="32" t="s">
        <v>146</v>
      </c>
      <c r="C11" s="32">
        <v>13.9</v>
      </c>
      <c r="D11" s="32">
        <v>17.3</v>
      </c>
      <c r="E11" s="32">
        <v>94.4</v>
      </c>
      <c r="F11" s="32">
        <v>554.20000000000005</v>
      </c>
      <c r="G11" s="32">
        <v>39.800000000000004</v>
      </c>
      <c r="H11" s="32">
        <v>41.3</v>
      </c>
      <c r="I11" s="32">
        <v>117.82</v>
      </c>
      <c r="J11" s="32">
        <v>957.5</v>
      </c>
      <c r="K11" s="32">
        <v>53.7</v>
      </c>
      <c r="L11" s="32">
        <v>58.599999999999994</v>
      </c>
      <c r="M11" s="32">
        <v>212.22</v>
      </c>
      <c r="N11" s="32">
        <v>1511.7</v>
      </c>
    </row>
    <row r="12" spans="1:15" ht="20.100000000000001" customHeight="1">
      <c r="A12" s="753">
        <v>3</v>
      </c>
      <c r="B12" s="32" t="s">
        <v>142</v>
      </c>
      <c r="C12" s="32">
        <v>25.500000000000004</v>
      </c>
      <c r="D12" s="32">
        <v>17.330000000000002</v>
      </c>
      <c r="E12" s="32">
        <v>81.7</v>
      </c>
      <c r="F12" s="32">
        <v>593.70000000000005</v>
      </c>
      <c r="G12" s="32">
        <v>24.23</v>
      </c>
      <c r="H12" s="32">
        <v>30.539999999999996</v>
      </c>
      <c r="I12" s="412">
        <v>72.5</v>
      </c>
      <c r="J12" s="412">
        <v>792.90000000000009</v>
      </c>
      <c r="K12" s="412">
        <v>49.730000000000004</v>
      </c>
      <c r="L12" s="412">
        <v>47.87</v>
      </c>
      <c r="M12" s="32">
        <v>154.19999999999999</v>
      </c>
      <c r="N12" s="32">
        <v>1386.6000000000001</v>
      </c>
    </row>
    <row r="13" spans="1:15" ht="20.100000000000001" customHeight="1">
      <c r="A13" s="753"/>
      <c r="B13" s="32" t="s">
        <v>146</v>
      </c>
      <c r="C13" s="32">
        <v>32.25</v>
      </c>
      <c r="D13" s="32">
        <v>21.7</v>
      </c>
      <c r="E13" s="32">
        <v>97.5</v>
      </c>
      <c r="F13" s="32">
        <v>725.2</v>
      </c>
      <c r="G13" s="32">
        <v>23.400000000000002</v>
      </c>
      <c r="H13" s="32">
        <v>28.3</v>
      </c>
      <c r="I13" s="32">
        <v>92.559999999999988</v>
      </c>
      <c r="J13" s="32">
        <v>819.5</v>
      </c>
      <c r="K13" s="32">
        <v>55.650000000000006</v>
      </c>
      <c r="L13" s="32">
        <v>50</v>
      </c>
      <c r="M13" s="32">
        <v>190.06</v>
      </c>
      <c r="N13" s="32">
        <v>1544.7</v>
      </c>
    </row>
    <row r="14" spans="1:15" ht="20.100000000000001" customHeight="1">
      <c r="A14" s="753">
        <v>4</v>
      </c>
      <c r="B14" s="32" t="s">
        <v>142</v>
      </c>
      <c r="C14" s="32">
        <v>16.2</v>
      </c>
      <c r="D14" s="32">
        <v>17.86</v>
      </c>
      <c r="E14" s="32">
        <v>82.600000000000009</v>
      </c>
      <c r="F14" s="32">
        <v>558.19999999999993</v>
      </c>
      <c r="G14" s="32">
        <v>33.5</v>
      </c>
      <c r="H14" s="32">
        <v>30</v>
      </c>
      <c r="I14" s="32">
        <v>117.6</v>
      </c>
      <c r="J14" s="32">
        <v>851.7</v>
      </c>
      <c r="K14" s="32">
        <v>49.7</v>
      </c>
      <c r="L14" s="32">
        <v>47.86</v>
      </c>
      <c r="M14" s="32">
        <v>200.2</v>
      </c>
      <c r="N14" s="32">
        <v>1409.9</v>
      </c>
    </row>
    <row r="15" spans="1:15" ht="20.100000000000001" customHeight="1">
      <c r="A15" s="753"/>
      <c r="B15" s="32" t="s">
        <v>146</v>
      </c>
      <c r="C15" s="32">
        <v>23.3</v>
      </c>
      <c r="D15" s="32">
        <v>23.700000000000003</v>
      </c>
      <c r="E15" s="32">
        <v>105.7</v>
      </c>
      <c r="F15" s="32">
        <v>689.6</v>
      </c>
      <c r="G15" s="32">
        <v>40.6</v>
      </c>
      <c r="H15" s="32">
        <v>35.5</v>
      </c>
      <c r="I15" s="32">
        <v>121.96000000000001</v>
      </c>
      <c r="J15" s="32">
        <v>946</v>
      </c>
      <c r="K15" s="32">
        <v>63.900000000000006</v>
      </c>
      <c r="L15" s="32">
        <v>59.2</v>
      </c>
      <c r="M15" s="32">
        <v>227.66000000000003</v>
      </c>
      <c r="N15" s="32">
        <v>1635.6</v>
      </c>
    </row>
    <row r="16" spans="1:15" ht="20.100000000000001" customHeight="1">
      <c r="A16" s="753">
        <v>5</v>
      </c>
      <c r="B16" s="32" t="s">
        <v>142</v>
      </c>
      <c r="C16" s="32">
        <v>18.55</v>
      </c>
      <c r="D16" s="32">
        <v>15.559999999999999</v>
      </c>
      <c r="E16" s="32">
        <v>81.5</v>
      </c>
      <c r="F16" s="32">
        <v>526</v>
      </c>
      <c r="G16" s="32">
        <v>32.5</v>
      </c>
      <c r="H16" s="32">
        <v>25.099999999999998</v>
      </c>
      <c r="I16" s="32">
        <v>93.000000000000014</v>
      </c>
      <c r="J16" s="32">
        <v>861</v>
      </c>
      <c r="K16" s="32">
        <v>51.05</v>
      </c>
      <c r="L16" s="32">
        <v>40.659999999999997</v>
      </c>
      <c r="M16" s="32">
        <v>174.5</v>
      </c>
      <c r="N16" s="32">
        <v>1417.9</v>
      </c>
    </row>
    <row r="17" spans="1:14" ht="20.100000000000001" customHeight="1">
      <c r="A17" s="753"/>
      <c r="B17" s="32" t="s">
        <v>146</v>
      </c>
      <c r="C17" s="32">
        <v>23.9</v>
      </c>
      <c r="D17" s="32">
        <v>19.900000000000002</v>
      </c>
      <c r="E17" s="32">
        <v>101.8</v>
      </c>
      <c r="F17" s="32">
        <v>627.20000000000005</v>
      </c>
      <c r="G17" s="32">
        <v>38.800000000000004</v>
      </c>
      <c r="H17" s="32">
        <v>31.950000000000003</v>
      </c>
      <c r="I17" s="32">
        <v>101.06</v>
      </c>
      <c r="J17" s="32">
        <v>953.8</v>
      </c>
      <c r="K17" s="32">
        <v>62.7</v>
      </c>
      <c r="L17" s="32">
        <v>51.850000000000009</v>
      </c>
      <c r="M17" s="32">
        <v>202.86</v>
      </c>
      <c r="N17" s="32">
        <v>1622.2</v>
      </c>
    </row>
    <row r="18" spans="1:14" ht="20.100000000000001" customHeight="1">
      <c r="A18" s="753">
        <v>6</v>
      </c>
      <c r="B18" s="32" t="s">
        <v>142</v>
      </c>
      <c r="C18" s="32">
        <v>15.4</v>
      </c>
      <c r="D18" s="32">
        <v>14.459999999999999</v>
      </c>
      <c r="E18" s="32">
        <v>63.35</v>
      </c>
      <c r="F18" s="32">
        <v>465.6</v>
      </c>
      <c r="G18" s="32">
        <v>31.67</v>
      </c>
      <c r="H18" s="32">
        <v>40.699999999999996</v>
      </c>
      <c r="I18" s="32">
        <v>104.2</v>
      </c>
      <c r="J18" s="32">
        <v>924.2</v>
      </c>
      <c r="K18" s="32">
        <v>47.07</v>
      </c>
      <c r="L18" s="32">
        <v>55.16</v>
      </c>
      <c r="M18" s="32">
        <v>167.55</v>
      </c>
      <c r="N18" s="32">
        <v>1389.8000000000002</v>
      </c>
    </row>
    <row r="19" spans="1:14" ht="20.100000000000001" customHeight="1">
      <c r="A19" s="753"/>
      <c r="B19" s="32" t="s">
        <v>146</v>
      </c>
      <c r="C19" s="32">
        <v>20.3</v>
      </c>
      <c r="D19" s="32">
        <v>18.8</v>
      </c>
      <c r="E19" s="32">
        <v>82.55</v>
      </c>
      <c r="F19" s="32">
        <v>569.29999999999995</v>
      </c>
      <c r="G19" s="32">
        <v>41.470000000000006</v>
      </c>
      <c r="H19" s="32">
        <v>51.8</v>
      </c>
      <c r="I19" s="32">
        <v>129.19999999999999</v>
      </c>
      <c r="J19" s="32">
        <v>1153.0999999999999</v>
      </c>
      <c r="K19" s="32">
        <v>61.77000000000001</v>
      </c>
      <c r="L19" s="32">
        <v>70.599999999999994</v>
      </c>
      <c r="M19" s="32">
        <v>211.75</v>
      </c>
      <c r="N19" s="32">
        <v>1722.3999999999999</v>
      </c>
    </row>
    <row r="20" spans="1:14" ht="20.100000000000001" customHeight="1">
      <c r="A20" s="753">
        <v>7</v>
      </c>
      <c r="B20" s="32" t="s">
        <v>142</v>
      </c>
      <c r="C20" s="32">
        <v>20.504999999999999</v>
      </c>
      <c r="D20" s="32">
        <v>24.96</v>
      </c>
      <c r="E20" s="32">
        <v>83.899999999999991</v>
      </c>
      <c r="F20" s="32">
        <v>595.80000000000007</v>
      </c>
      <c r="G20" s="32">
        <v>28.900000000000002</v>
      </c>
      <c r="H20" s="32">
        <v>22.400000000000002</v>
      </c>
      <c r="I20" s="32">
        <v>117.89999999999999</v>
      </c>
      <c r="J20" s="32">
        <v>778.4</v>
      </c>
      <c r="K20" s="32">
        <v>49.405000000000001</v>
      </c>
      <c r="L20" s="32">
        <v>47.36</v>
      </c>
      <c r="M20" s="32">
        <v>201.79999999999998</v>
      </c>
      <c r="N20" s="32">
        <v>1374.2</v>
      </c>
    </row>
    <row r="21" spans="1:14" ht="20.100000000000001" customHeight="1">
      <c r="A21" s="753"/>
      <c r="B21" s="32" t="s">
        <v>146</v>
      </c>
      <c r="C21" s="32">
        <v>26.65</v>
      </c>
      <c r="D21" s="32">
        <v>35.200000000000003</v>
      </c>
      <c r="E21" s="32">
        <v>105.58</v>
      </c>
      <c r="F21" s="32">
        <v>748.9</v>
      </c>
      <c r="G21" s="32">
        <v>23.63</v>
      </c>
      <c r="H21" s="32">
        <v>26.07</v>
      </c>
      <c r="I21" s="32">
        <v>135.76</v>
      </c>
      <c r="J21" s="32">
        <v>846.40000000000009</v>
      </c>
      <c r="K21" s="32">
        <v>50.28</v>
      </c>
      <c r="L21" s="32">
        <v>61.27</v>
      </c>
      <c r="M21" s="32">
        <v>241.33999999999997</v>
      </c>
      <c r="N21" s="32">
        <v>1595.3000000000002</v>
      </c>
    </row>
    <row r="22" spans="1:14" ht="20.100000000000001" customHeight="1">
      <c r="A22" s="753">
        <v>8</v>
      </c>
      <c r="B22" s="32" t="s">
        <v>142</v>
      </c>
      <c r="C22" s="32">
        <v>22.300000000000004</v>
      </c>
      <c r="D22" s="32">
        <v>19.860000000000003</v>
      </c>
      <c r="E22" s="32">
        <v>75.599999999999994</v>
      </c>
      <c r="F22" s="32">
        <v>572.4</v>
      </c>
      <c r="G22" s="32">
        <v>35</v>
      </c>
      <c r="H22" s="32">
        <v>42.7</v>
      </c>
      <c r="I22" s="32">
        <v>131.1</v>
      </c>
      <c r="J22" s="32">
        <v>882.7</v>
      </c>
      <c r="K22" s="32">
        <v>57.300000000000004</v>
      </c>
      <c r="L22" s="32">
        <v>62.56</v>
      </c>
      <c r="M22" s="32">
        <v>206.7</v>
      </c>
      <c r="N22" s="32">
        <v>1455.1</v>
      </c>
    </row>
    <row r="23" spans="1:14" ht="20.100000000000001" customHeight="1">
      <c r="A23" s="753"/>
      <c r="B23" s="32" t="s">
        <v>146</v>
      </c>
      <c r="C23" s="32">
        <v>25.200000000000003</v>
      </c>
      <c r="D23" s="32">
        <v>21.900000000000002</v>
      </c>
      <c r="E23" s="32">
        <v>85.8</v>
      </c>
      <c r="F23" s="32">
        <v>605.29999999999995</v>
      </c>
      <c r="G23" s="32">
        <v>44.900000000000006</v>
      </c>
      <c r="H23" s="32">
        <v>48.11</v>
      </c>
      <c r="I23" s="32">
        <v>155.56</v>
      </c>
      <c r="J23" s="32">
        <v>1075</v>
      </c>
      <c r="K23" s="32">
        <v>70.100000000000009</v>
      </c>
      <c r="L23" s="32">
        <v>70.010000000000005</v>
      </c>
      <c r="M23" s="32">
        <v>241.36</v>
      </c>
      <c r="N23" s="32">
        <v>1680.3</v>
      </c>
    </row>
    <row r="24" spans="1:14" ht="20.100000000000001" customHeight="1">
      <c r="A24" s="753">
        <v>9</v>
      </c>
      <c r="B24" s="32" t="s">
        <v>142</v>
      </c>
      <c r="C24" s="32">
        <v>12.25</v>
      </c>
      <c r="D24" s="32">
        <v>12.559999999999999</v>
      </c>
      <c r="E24" s="32">
        <v>81.3</v>
      </c>
      <c r="F24" s="32">
        <v>494.9</v>
      </c>
      <c r="G24" s="32">
        <v>38.599999999999994</v>
      </c>
      <c r="H24" s="32">
        <v>32.200000000000003</v>
      </c>
      <c r="I24" s="32">
        <v>108.89999999999999</v>
      </c>
      <c r="J24" s="32">
        <v>897.3</v>
      </c>
      <c r="K24" s="32">
        <v>50.849999999999994</v>
      </c>
      <c r="L24" s="32">
        <v>44.760000000000005</v>
      </c>
      <c r="M24" s="32">
        <v>190.2</v>
      </c>
      <c r="N24" s="32">
        <v>1392.1999999999998</v>
      </c>
    </row>
    <row r="25" spans="1:14" ht="20.100000000000001" customHeight="1">
      <c r="A25" s="753"/>
      <c r="B25" s="32" t="s">
        <v>146</v>
      </c>
      <c r="C25" s="32">
        <v>16.25</v>
      </c>
      <c r="D25" s="32">
        <v>15</v>
      </c>
      <c r="E25" s="32">
        <v>101.2</v>
      </c>
      <c r="F25" s="32">
        <v>525.6</v>
      </c>
      <c r="G25" s="32">
        <v>45.099999999999994</v>
      </c>
      <c r="H25" s="32">
        <v>37.85</v>
      </c>
      <c r="I25" s="32">
        <v>133.95999999999998</v>
      </c>
      <c r="J25" s="32">
        <v>1082.3</v>
      </c>
      <c r="K25" s="32">
        <v>61.349999999999994</v>
      </c>
      <c r="L25" s="32">
        <v>52.85</v>
      </c>
      <c r="M25" s="32">
        <v>235.15999999999997</v>
      </c>
      <c r="N25" s="32">
        <v>1607.9</v>
      </c>
    </row>
    <row r="26" spans="1:14" ht="20.100000000000001" customHeight="1">
      <c r="A26" s="753">
        <v>10</v>
      </c>
      <c r="B26" s="32" t="s">
        <v>142</v>
      </c>
      <c r="C26" s="32">
        <v>19.600000000000001</v>
      </c>
      <c r="D26" s="32">
        <v>17.759999999999998</v>
      </c>
      <c r="E26" s="32">
        <v>117.2</v>
      </c>
      <c r="F26" s="32">
        <v>616.1</v>
      </c>
      <c r="G26" s="32">
        <v>32.75</v>
      </c>
      <c r="H26" s="32">
        <v>24.049999999999997</v>
      </c>
      <c r="I26" s="32">
        <v>96.199999999999989</v>
      </c>
      <c r="J26" s="32">
        <v>772.5</v>
      </c>
      <c r="K26" s="32">
        <v>52.35</v>
      </c>
      <c r="L26" s="32">
        <v>41.809999999999995</v>
      </c>
      <c r="M26" s="32">
        <v>213.39999999999998</v>
      </c>
      <c r="N26" s="32">
        <v>1388.6</v>
      </c>
    </row>
    <row r="27" spans="1:14" ht="20.100000000000001" customHeight="1">
      <c r="A27" s="753"/>
      <c r="B27" s="32" t="s">
        <v>146</v>
      </c>
      <c r="C27" s="32">
        <v>26.6</v>
      </c>
      <c r="D27" s="32">
        <v>23.9</v>
      </c>
      <c r="E27" s="32">
        <v>137.9</v>
      </c>
      <c r="F27" s="32">
        <v>751.2</v>
      </c>
      <c r="G27" s="32">
        <v>41.249999999999993</v>
      </c>
      <c r="H27" s="32">
        <v>28.85</v>
      </c>
      <c r="I27" s="32">
        <v>115.96000000000001</v>
      </c>
      <c r="J27" s="32">
        <v>916.2</v>
      </c>
      <c r="K27" s="32">
        <v>67.849999999999994</v>
      </c>
      <c r="L27" s="32">
        <v>52.75</v>
      </c>
      <c r="M27" s="32">
        <v>253.86</v>
      </c>
      <c r="N27" s="32">
        <v>1667.4</v>
      </c>
    </row>
    <row r="28" spans="1:14" ht="20.100000000000001" customHeight="1">
      <c r="A28" s="756">
        <v>11</v>
      </c>
      <c r="B28" s="32" t="s">
        <v>142</v>
      </c>
      <c r="C28" s="32">
        <v>14.7</v>
      </c>
      <c r="D28" s="32">
        <v>15.959999999999999</v>
      </c>
      <c r="E28" s="32">
        <v>74.099999999999994</v>
      </c>
      <c r="F28" s="32">
        <v>524.70000000000005</v>
      </c>
      <c r="G28" s="32">
        <v>33.6</v>
      </c>
      <c r="H28" s="32">
        <v>40.700000000000003</v>
      </c>
      <c r="I28" s="32">
        <v>100.6</v>
      </c>
      <c r="J28" s="32">
        <v>935.5</v>
      </c>
      <c r="K28" s="32">
        <v>48.3</v>
      </c>
      <c r="L28" s="32">
        <v>56.7</v>
      </c>
      <c r="M28" s="32">
        <v>174.7</v>
      </c>
      <c r="N28" s="32">
        <v>1460.2</v>
      </c>
    </row>
    <row r="29" spans="1:14" ht="20.100000000000001" customHeight="1">
      <c r="A29" s="757"/>
      <c r="B29" s="32" t="s">
        <v>146</v>
      </c>
      <c r="C29" s="32">
        <v>19.899999999999999</v>
      </c>
      <c r="D29" s="32">
        <v>21.3</v>
      </c>
      <c r="E29" s="32">
        <v>97.9</v>
      </c>
      <c r="F29" s="32">
        <v>635.5</v>
      </c>
      <c r="G29" s="32">
        <v>39.5</v>
      </c>
      <c r="H29" s="32">
        <v>47.1</v>
      </c>
      <c r="I29" s="32">
        <v>119.4</v>
      </c>
      <c r="J29" s="32">
        <v>1099.3</v>
      </c>
      <c r="K29" s="32">
        <v>59.4</v>
      </c>
      <c r="L29" s="32">
        <v>68.400000000000006</v>
      </c>
      <c r="M29" s="32">
        <v>217.3</v>
      </c>
      <c r="N29" s="32">
        <v>1734.8</v>
      </c>
    </row>
    <row r="30" spans="1:14" ht="20.100000000000001" customHeight="1">
      <c r="A30" s="756">
        <v>12</v>
      </c>
      <c r="B30" s="32" t="s">
        <v>142</v>
      </c>
      <c r="C30" s="32">
        <v>14.6</v>
      </c>
      <c r="D30" s="32">
        <v>13.26</v>
      </c>
      <c r="E30" s="32">
        <v>75.45</v>
      </c>
      <c r="F30" s="32">
        <v>487.20000000000005</v>
      </c>
      <c r="G30" s="32">
        <v>27.900000000000002</v>
      </c>
      <c r="H30" s="32">
        <v>21</v>
      </c>
      <c r="I30" s="32">
        <v>105.39999999999999</v>
      </c>
      <c r="J30" s="32">
        <v>811.7</v>
      </c>
      <c r="K30" s="32">
        <v>42.5</v>
      </c>
      <c r="L30" s="32">
        <v>34.26</v>
      </c>
      <c r="M30" s="32">
        <v>180.85</v>
      </c>
      <c r="N30" s="32">
        <v>1298.9000000000001</v>
      </c>
    </row>
    <row r="31" spans="1:14" ht="20.100000000000001" customHeight="1">
      <c r="A31" s="757"/>
      <c r="B31" s="32" t="s">
        <v>146</v>
      </c>
      <c r="C31" s="32">
        <v>18.899999999999999</v>
      </c>
      <c r="D31" s="32">
        <v>17</v>
      </c>
      <c r="E31" s="32">
        <v>94.95</v>
      </c>
      <c r="F31" s="32">
        <v>577.4</v>
      </c>
      <c r="G31" s="32">
        <v>37.1</v>
      </c>
      <c r="H31" s="32">
        <v>27.5</v>
      </c>
      <c r="I31" s="32">
        <v>124.96000000000001</v>
      </c>
      <c r="J31" s="32">
        <v>980</v>
      </c>
      <c r="K31" s="32">
        <v>56</v>
      </c>
      <c r="L31" s="32">
        <v>44.5</v>
      </c>
      <c r="M31" s="32">
        <v>219.91000000000003</v>
      </c>
      <c r="N31" s="32">
        <v>1557.4</v>
      </c>
    </row>
    <row r="32" spans="1:14" ht="20.100000000000001" customHeight="1">
      <c r="A32" s="754" t="s">
        <v>136</v>
      </c>
      <c r="B32" s="30" t="s">
        <v>142</v>
      </c>
      <c r="C32" s="30"/>
      <c r="D32" s="30"/>
      <c r="E32" s="30"/>
      <c r="F32" s="30"/>
      <c r="G32" s="30"/>
      <c r="H32" s="30"/>
      <c r="I32" s="30"/>
      <c r="J32" s="30"/>
      <c r="K32" s="502">
        <v>44.14</v>
      </c>
      <c r="L32" s="502">
        <v>45.66</v>
      </c>
      <c r="M32" s="502">
        <v>198.27</v>
      </c>
      <c r="N32" s="502">
        <v>1401.33</v>
      </c>
    </row>
    <row r="33" spans="1:14" ht="18" customHeight="1">
      <c r="A33" s="755"/>
      <c r="B33" s="30" t="s">
        <v>146</v>
      </c>
      <c r="C33" s="30"/>
      <c r="D33" s="30"/>
      <c r="E33" s="30"/>
      <c r="F33" s="30"/>
      <c r="G33" s="30"/>
      <c r="H33" s="30"/>
      <c r="I33" s="30"/>
      <c r="J33" s="30"/>
      <c r="K33" s="502">
        <v>53.07</v>
      </c>
      <c r="L33" s="502">
        <v>52.69</v>
      </c>
      <c r="M33" s="502">
        <v>206.03</v>
      </c>
      <c r="N33" s="502">
        <v>1607.17</v>
      </c>
    </row>
    <row r="34" spans="1:14" ht="18" customHeight="1">
      <c r="A34" s="752" t="s">
        <v>137</v>
      </c>
      <c r="B34" s="31" t="s">
        <v>142</v>
      </c>
      <c r="C34" s="29"/>
      <c r="D34" s="29"/>
      <c r="E34" s="29"/>
      <c r="F34" s="29"/>
      <c r="G34" s="29"/>
      <c r="H34" s="29"/>
      <c r="I34" s="29"/>
      <c r="J34" s="29"/>
      <c r="K34" s="411">
        <v>46.2</v>
      </c>
      <c r="L34" s="411">
        <v>47.4</v>
      </c>
      <c r="M34" s="411">
        <v>201</v>
      </c>
      <c r="N34" s="411">
        <v>1410</v>
      </c>
    </row>
    <row r="35" spans="1:14" ht="20.25" customHeight="1">
      <c r="A35" s="752"/>
      <c r="B35" s="30" t="s">
        <v>146</v>
      </c>
      <c r="C35" s="26"/>
      <c r="D35" s="26"/>
      <c r="E35" s="26"/>
      <c r="F35" s="26"/>
      <c r="G35" s="26"/>
      <c r="H35" s="26"/>
      <c r="I35" s="26"/>
      <c r="J35" s="26"/>
      <c r="K35" s="410">
        <v>54</v>
      </c>
      <c r="L35" s="410">
        <v>55.2</v>
      </c>
      <c r="M35" s="410">
        <v>230</v>
      </c>
      <c r="N35" s="410">
        <v>1632</v>
      </c>
    </row>
    <row r="36" spans="1:14" ht="12" customHeight="1"/>
  </sheetData>
  <mergeCells count="21">
    <mergeCell ref="A18:A19"/>
    <mergeCell ref="A2:O3"/>
    <mergeCell ref="D4:N4"/>
    <mergeCell ref="A6:A7"/>
    <mergeCell ref="B6:B7"/>
    <mergeCell ref="C6:F6"/>
    <mergeCell ref="G6:J6"/>
    <mergeCell ref="K6:N6"/>
    <mergeCell ref="A8:A9"/>
    <mergeCell ref="A10:A11"/>
    <mergeCell ref="A12:A13"/>
    <mergeCell ref="A14:A15"/>
    <mergeCell ref="A16:A17"/>
    <mergeCell ref="A34:A35"/>
    <mergeCell ref="A20:A21"/>
    <mergeCell ref="A22:A23"/>
    <mergeCell ref="A24:A25"/>
    <mergeCell ref="A26:A27"/>
    <mergeCell ref="A32:A33"/>
    <mergeCell ref="A28:A29"/>
    <mergeCell ref="A30:A31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E3" sqref="E3"/>
    </sheetView>
  </sheetViews>
  <sheetFormatPr defaultRowHeight="15"/>
  <cols>
    <col min="1" max="1" width="5.28515625" style="23" customWidth="1"/>
    <col min="2" max="2" width="14.42578125" style="23" customWidth="1"/>
    <col min="3" max="3" width="7" style="23" customWidth="1"/>
    <col min="4" max="4" width="7.5703125" style="23" customWidth="1"/>
    <col min="5" max="5" width="8.42578125" style="23" customWidth="1"/>
    <col min="6" max="19" width="6.7109375" style="23" customWidth="1"/>
    <col min="20" max="16384" width="9.140625" style="23"/>
  </cols>
  <sheetData>
    <row r="1" spans="1:19" ht="22.5" customHeight="1">
      <c r="E1" s="514" t="s">
        <v>370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</row>
    <row r="2" spans="1:19" ht="22.5" customHeight="1">
      <c r="A2" s="515" t="s">
        <v>128</v>
      </c>
      <c r="B2" s="517" t="s">
        <v>127</v>
      </c>
      <c r="C2" s="519" t="s">
        <v>133</v>
      </c>
      <c r="D2" s="521" t="s">
        <v>141</v>
      </c>
      <c r="E2" s="522"/>
      <c r="F2" s="523" t="s">
        <v>126</v>
      </c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17" t="s">
        <v>413</v>
      </c>
      <c r="S2" s="519" t="s">
        <v>125</v>
      </c>
    </row>
    <row r="3" spans="1:19" ht="15.75" customHeight="1">
      <c r="A3" s="516"/>
      <c r="B3" s="518"/>
      <c r="C3" s="520"/>
      <c r="D3" s="377" t="s">
        <v>124</v>
      </c>
      <c r="E3" s="378" t="s">
        <v>441</v>
      </c>
      <c r="F3" s="379">
        <v>1</v>
      </c>
      <c r="G3" s="379">
        <v>2</v>
      </c>
      <c r="H3" s="379">
        <v>3</v>
      </c>
      <c r="I3" s="379">
        <v>4</v>
      </c>
      <c r="J3" s="379">
        <v>5</v>
      </c>
      <c r="K3" s="379">
        <v>6</v>
      </c>
      <c r="L3" s="379">
        <v>7</v>
      </c>
      <c r="M3" s="379">
        <v>8</v>
      </c>
      <c r="N3" s="379">
        <v>9</v>
      </c>
      <c r="O3" s="379">
        <v>10</v>
      </c>
      <c r="P3" s="379">
        <v>11</v>
      </c>
      <c r="Q3" s="379">
        <v>12</v>
      </c>
      <c r="R3" s="518"/>
      <c r="S3" s="520"/>
    </row>
    <row r="4" spans="1:19" ht="16.5" customHeight="1">
      <c r="A4" s="371">
        <v>1</v>
      </c>
      <c r="B4" s="372" t="s">
        <v>13</v>
      </c>
      <c r="C4" s="373" t="s">
        <v>139</v>
      </c>
      <c r="D4" s="374">
        <v>120</v>
      </c>
      <c r="E4" s="374">
        <f>D4*12</f>
        <v>1440</v>
      </c>
      <c r="F4" s="373">
        <v>120</v>
      </c>
      <c r="G4" s="373">
        <v>134</v>
      </c>
      <c r="H4" s="373">
        <v>120</v>
      </c>
      <c r="I4" s="373">
        <f>'4 день'!M21+'4 день'!M48</f>
        <v>120</v>
      </c>
      <c r="J4" s="373">
        <f>'5 день '!M15+'5 день '!M42</f>
        <v>120</v>
      </c>
      <c r="K4" s="373">
        <f>'6 день'!M17+'6 день'!M35+'6 день'!M55</f>
        <v>96</v>
      </c>
      <c r="L4" s="373">
        <f>'7 день '!M23+'7 день '!M42+'7 день '!M57</f>
        <v>129.5</v>
      </c>
      <c r="M4" s="373">
        <f>'8 день '!M15+'8 день '!M40</f>
        <v>120</v>
      </c>
      <c r="N4" s="373">
        <f>'9 день '!M15+'9 день '!M39</f>
        <v>120</v>
      </c>
      <c r="O4" s="373">
        <f>'10день '!M21+'10день '!M55</f>
        <v>120</v>
      </c>
      <c r="P4" s="373">
        <v>126</v>
      </c>
      <c r="Q4" s="373">
        <v>120</v>
      </c>
      <c r="R4" s="374">
        <f>SUM(F4:Q4)</f>
        <v>1445.5</v>
      </c>
      <c r="S4" s="374">
        <f>R4/12</f>
        <v>120.45833333333333</v>
      </c>
    </row>
    <row r="5" spans="1:19" ht="16.5" customHeight="1">
      <c r="A5" s="371">
        <v>2</v>
      </c>
      <c r="B5" s="372" t="s">
        <v>17</v>
      </c>
      <c r="C5" s="373" t="s">
        <v>139</v>
      </c>
      <c r="D5" s="374">
        <v>72</v>
      </c>
      <c r="E5" s="374">
        <f t="shared" ref="E5:E16" si="0">D5*12</f>
        <v>864</v>
      </c>
      <c r="F5" s="373">
        <v>75</v>
      </c>
      <c r="G5" s="373">
        <v>70</v>
      </c>
      <c r="H5" s="373">
        <v>70</v>
      </c>
      <c r="I5" s="373">
        <v>70</v>
      </c>
      <c r="J5" s="373">
        <v>75</v>
      </c>
      <c r="K5" s="373">
        <v>70</v>
      </c>
      <c r="L5" s="373">
        <v>75</v>
      </c>
      <c r="M5" s="373">
        <v>70</v>
      </c>
      <c r="N5" s="373">
        <v>75</v>
      </c>
      <c r="O5" s="373">
        <v>70</v>
      </c>
      <c r="P5" s="373">
        <v>70</v>
      </c>
      <c r="Q5" s="373">
        <v>70</v>
      </c>
      <c r="R5" s="374">
        <f t="shared" ref="R5:R31" si="1">SUM(F5:Q5)</f>
        <v>860</v>
      </c>
      <c r="S5" s="374">
        <f t="shared" ref="S5:S31" si="2">R5/12</f>
        <v>71.666666666666671</v>
      </c>
    </row>
    <row r="6" spans="1:19" ht="16.5" customHeight="1">
      <c r="A6" s="371">
        <v>3</v>
      </c>
      <c r="B6" s="372" t="s">
        <v>104</v>
      </c>
      <c r="C6" s="373" t="s">
        <v>139</v>
      </c>
      <c r="D6" s="374">
        <v>12</v>
      </c>
      <c r="E6" s="374">
        <f t="shared" si="0"/>
        <v>144</v>
      </c>
      <c r="F6" s="373">
        <f>'1 день'!M6+'1 день'!M31+'1 день'!M35</f>
        <v>35.299999999999997</v>
      </c>
      <c r="G6" s="373">
        <v>5.0999999999999996</v>
      </c>
      <c r="H6" s="373">
        <v>12.7</v>
      </c>
      <c r="I6" s="373">
        <f>'4 день'!M42+'4 день'!M17</f>
        <v>9</v>
      </c>
      <c r="J6" s="373">
        <f>'5 день '!M30+'5 день '!M38</f>
        <v>14.3</v>
      </c>
      <c r="K6" s="373">
        <f>'6 день'!M40+'6 день'!M50</f>
        <v>3.8</v>
      </c>
      <c r="L6" s="373">
        <f>'7 день '!M47</f>
        <v>2.5</v>
      </c>
      <c r="M6" s="373">
        <f>'8 день '!M31</f>
        <v>1.3</v>
      </c>
      <c r="N6" s="373">
        <v>0</v>
      </c>
      <c r="O6" s="373">
        <f>'10день '!M16+'10день '!M31+'10день '!M39+'10день '!M52</f>
        <v>33.6</v>
      </c>
      <c r="P6" s="373">
        <v>1.3</v>
      </c>
      <c r="Q6" s="373">
        <v>0</v>
      </c>
      <c r="R6" s="374">
        <f t="shared" si="1"/>
        <v>118.89999999999999</v>
      </c>
      <c r="S6" s="374">
        <f t="shared" si="2"/>
        <v>9.9083333333333332</v>
      </c>
    </row>
    <row r="7" spans="1:19" ht="16.5" customHeight="1">
      <c r="A7" s="371">
        <v>4</v>
      </c>
      <c r="B7" s="372" t="s">
        <v>123</v>
      </c>
      <c r="C7" s="373" t="s">
        <v>139</v>
      </c>
      <c r="D7" s="374">
        <v>30</v>
      </c>
      <c r="E7" s="374">
        <f t="shared" si="0"/>
        <v>360</v>
      </c>
      <c r="F7" s="373">
        <v>0</v>
      </c>
      <c r="G7" s="373">
        <v>26</v>
      </c>
      <c r="H7" s="373">
        <v>57</v>
      </c>
      <c r="I7" s="373">
        <f>'4 день'!M6+'4 день'!M11</f>
        <v>36.299999999999997</v>
      </c>
      <c r="J7" s="373">
        <f>'5 день '!M11</f>
        <v>54</v>
      </c>
      <c r="K7" s="373">
        <f>'6 день'!M7+'6 день'!M27</f>
        <v>35</v>
      </c>
      <c r="L7" s="373">
        <f>'7 день '!M6+'7 день '!M11+'7 день '!M33</f>
        <v>38.200000000000003</v>
      </c>
      <c r="M7" s="373">
        <f>'8 день '!M11+'8 день '!M34</f>
        <v>116</v>
      </c>
      <c r="N7" s="373">
        <f>'9 день '!M25</f>
        <v>20</v>
      </c>
      <c r="O7" s="373">
        <f>'10день '!M5+'10день '!M10</f>
        <v>36.5</v>
      </c>
      <c r="P7" s="373">
        <v>30</v>
      </c>
      <c r="Q7" s="373">
        <v>30</v>
      </c>
      <c r="R7" s="374">
        <f t="shared" si="1"/>
        <v>479</v>
      </c>
      <c r="S7" s="374">
        <f t="shared" si="2"/>
        <v>39.916666666666664</v>
      </c>
    </row>
    <row r="8" spans="1:19" ht="16.5" customHeight="1">
      <c r="A8" s="371">
        <v>5</v>
      </c>
      <c r="B8" s="372" t="s">
        <v>122</v>
      </c>
      <c r="C8" s="373" t="s">
        <v>139</v>
      </c>
      <c r="D8" s="374">
        <v>12</v>
      </c>
      <c r="E8" s="374">
        <f t="shared" si="0"/>
        <v>144</v>
      </c>
      <c r="F8" s="373">
        <v>60</v>
      </c>
      <c r="G8" s="373">
        <v>0</v>
      </c>
      <c r="H8" s="373">
        <v>0</v>
      </c>
      <c r="I8" s="373">
        <v>0</v>
      </c>
      <c r="J8" s="373">
        <v>0</v>
      </c>
      <c r="K8" s="373">
        <v>0</v>
      </c>
      <c r="L8" s="373">
        <v>0</v>
      </c>
      <c r="M8" s="373">
        <v>0</v>
      </c>
      <c r="N8" s="373">
        <v>66</v>
      </c>
      <c r="O8" s="373">
        <v>0</v>
      </c>
      <c r="P8" s="373">
        <v>13</v>
      </c>
      <c r="Q8" s="373"/>
      <c r="R8" s="374">
        <f t="shared" si="1"/>
        <v>139</v>
      </c>
      <c r="S8" s="374">
        <f t="shared" si="2"/>
        <v>11.583333333333334</v>
      </c>
    </row>
    <row r="9" spans="1:19" ht="16.5" customHeight="1">
      <c r="A9" s="371">
        <v>6</v>
      </c>
      <c r="B9" s="372" t="s">
        <v>37</v>
      </c>
      <c r="C9" s="373" t="s">
        <v>139</v>
      </c>
      <c r="D9" s="374">
        <v>112</v>
      </c>
      <c r="E9" s="374">
        <f t="shared" si="0"/>
        <v>1344</v>
      </c>
      <c r="F9" s="373">
        <v>30</v>
      </c>
      <c r="G9" s="373">
        <v>100</v>
      </c>
      <c r="H9" s="373">
        <v>207.2</v>
      </c>
      <c r="I9" s="373">
        <f>'4 день'!M32+'4 день'!M43</f>
        <v>177</v>
      </c>
      <c r="J9" s="373">
        <f>'5 день '!M22+'5 день '!M34</f>
        <v>221</v>
      </c>
      <c r="K9" s="373">
        <f>'6 день'!M20+'6 день'!M26+'6 день'!M43</f>
        <v>172.6</v>
      </c>
      <c r="L9" s="373">
        <f>'7 день '!M30+'7 день '!M51</f>
        <v>226.2</v>
      </c>
      <c r="M9" s="373">
        <f>'8 день '!M21</f>
        <v>43</v>
      </c>
      <c r="N9" s="373">
        <f>'9 день '!M20+'9 день '!M26+'9 день '!M33</f>
        <v>212.5</v>
      </c>
      <c r="O9" s="373">
        <f>'10день '!M25+'10день '!M43</f>
        <v>124.6</v>
      </c>
      <c r="P9" s="373">
        <v>75</v>
      </c>
      <c r="Q9" s="373">
        <v>198.2</v>
      </c>
      <c r="R9" s="374">
        <f t="shared" si="1"/>
        <v>1787.3</v>
      </c>
      <c r="S9" s="374">
        <f t="shared" si="2"/>
        <v>148.94166666666666</v>
      </c>
    </row>
    <row r="10" spans="1:19" ht="16.5" customHeight="1">
      <c r="A10" s="371">
        <v>7</v>
      </c>
      <c r="B10" s="372" t="s">
        <v>121</v>
      </c>
      <c r="C10" s="373" t="s">
        <v>139</v>
      </c>
      <c r="D10" s="374">
        <v>192</v>
      </c>
      <c r="E10" s="374">
        <f t="shared" si="0"/>
        <v>2304</v>
      </c>
      <c r="F10" s="373">
        <f>'1 день'!M19+'1 день'!M20+'1 день'!M21+'1 день'!M23+'1 день'!M25+'1 день'!M26+'1 день'!M27</f>
        <v>170</v>
      </c>
      <c r="G10" s="373">
        <f>'2 день'!M21+'2 день'!M22+'2 день'!M25+'2 день'!M26+'2 день'!M31+'2 день'!M42+'2 день'!M44+'2 день'!M45+'2 день'!M46</f>
        <v>316.2</v>
      </c>
      <c r="H10" s="373">
        <f>'3 день'!M6+'3 день'!M25+'3 день'!M26+'3 день'!M27+'3 день'!M28+'3 день'!M30+'3 день'!M33+'3 день'!M34+'3 день'!M40+'3 день'!M42</f>
        <v>236</v>
      </c>
      <c r="I10" s="373">
        <f>'4 день'!M26+'4 день'!M27+'4 день'!M28+'4 день'!M30+'4 день'!M31+'4 день'!M33+'4 день'!M34+'4 день'!M35+'4 день'!M40+'4 день'!M41</f>
        <v>214</v>
      </c>
      <c r="J10" s="373">
        <f>'5 день '!M6+'5 день '!M19+'5 день '!M20+'5 день '!M23+'5 день '!M24</f>
        <v>164</v>
      </c>
      <c r="K10" s="373">
        <f>'6 день'!M21+'6 день'!M22+'6 день'!M28+'6 день'!M29+'6 день'!M44+'6 день'!M45+'6 день'!M46+'6 день'!M47</f>
        <v>168.60000000000002</v>
      </c>
      <c r="L10" s="373">
        <f>'7 день '!M28+'7 день '!M31+'7 день '!M32+'7 день '!M34+'7 день '!M39+'7 день '!M43+'7 день '!M49</f>
        <v>166.1</v>
      </c>
      <c r="M10" s="373">
        <f>'8 день '!M6+'8 день '!M9+'8 день '!M10+'8 день '!M19+'8 день '!M20+'8 день '!M22+'8 день '!M23+'8 день '!M24</f>
        <v>260.5</v>
      </c>
      <c r="N10" s="373">
        <f>'9 день '!M6+'9 день '!M21+'9 день '!M22+'9 день '!M23+'9 день '!M27+'9 день '!M29+'9 день '!M34+'9 день '!M36</f>
        <v>168.9</v>
      </c>
      <c r="O10" s="373">
        <f>'10день '!M34+'10день '!M42+'10день '!M28+'10день '!M27+'10день '!M26+'10день '!M47+'10день '!M49+'10день '!M50+'10день '!M51</f>
        <v>158.19999999999999</v>
      </c>
      <c r="P10" s="373">
        <f>'11день  '!M18+'11день  '!M19+'11день  '!M20+'11день  '!M24+'11день  '!M26+'11день  '!M34+'11день  '!M35+'11день  '!M36+'11день  '!M37</f>
        <v>220.10000000000002</v>
      </c>
      <c r="Q10" s="373">
        <f>'12день  '!M19+'12день  '!M20+'12день  '!M21+'12день  '!M23+'12день  '!M24+'12день  '!M25+'12день  '!M30+'12день  '!M31+'12день  '!M32</f>
        <v>238</v>
      </c>
      <c r="R10" s="374">
        <f t="shared" si="1"/>
        <v>2480.6000000000004</v>
      </c>
      <c r="S10" s="374">
        <f t="shared" si="2"/>
        <v>206.7166666666667</v>
      </c>
    </row>
    <row r="11" spans="1:19" ht="16.5" customHeight="1">
      <c r="A11" s="371">
        <v>8</v>
      </c>
      <c r="B11" s="372" t="s">
        <v>120</v>
      </c>
      <c r="C11" s="373" t="s">
        <v>139</v>
      </c>
      <c r="D11" s="374">
        <v>111</v>
      </c>
      <c r="E11" s="374">
        <f t="shared" si="0"/>
        <v>1332</v>
      </c>
      <c r="F11" s="373">
        <v>24</v>
      </c>
      <c r="G11" s="373">
        <v>140</v>
      </c>
      <c r="H11" s="373">
        <v>140</v>
      </c>
      <c r="I11" s="373">
        <v>140</v>
      </c>
      <c r="J11" s="373">
        <v>140</v>
      </c>
      <c r="K11" s="373">
        <f>'6 день'!M53</f>
        <v>30</v>
      </c>
      <c r="L11" s="373">
        <v>180</v>
      </c>
      <c r="M11" s="373">
        <f>'8 день '!M14+'8 день '!M36</f>
        <v>31</v>
      </c>
      <c r="N11" s="373">
        <v>140</v>
      </c>
      <c r="O11" s="373">
        <v>140</v>
      </c>
      <c r="P11" s="373">
        <v>110</v>
      </c>
      <c r="Q11" s="373">
        <v>115</v>
      </c>
      <c r="R11" s="374">
        <f t="shared" si="1"/>
        <v>1330</v>
      </c>
      <c r="S11" s="374">
        <f t="shared" si="2"/>
        <v>110.83333333333333</v>
      </c>
    </row>
    <row r="12" spans="1:19" ht="16.5" customHeight="1">
      <c r="A12" s="371">
        <v>9</v>
      </c>
      <c r="B12" s="372" t="s">
        <v>111</v>
      </c>
      <c r="C12" s="373" t="s">
        <v>139</v>
      </c>
      <c r="D12" s="374">
        <v>12</v>
      </c>
      <c r="E12" s="374">
        <f t="shared" si="0"/>
        <v>144</v>
      </c>
      <c r="F12" s="373">
        <v>0</v>
      </c>
      <c r="G12" s="373">
        <v>20</v>
      </c>
      <c r="H12" s="373">
        <v>0</v>
      </c>
      <c r="I12" s="373">
        <v>25</v>
      </c>
      <c r="J12" s="373">
        <v>0</v>
      </c>
      <c r="K12" s="373">
        <v>0</v>
      </c>
      <c r="L12" s="373">
        <v>0</v>
      </c>
      <c r="M12" s="373">
        <v>0</v>
      </c>
      <c r="N12" s="373">
        <f>'9 день '!L37</f>
        <v>25</v>
      </c>
      <c r="O12" s="373">
        <v>0</v>
      </c>
      <c r="P12" s="373"/>
      <c r="Q12" s="373">
        <v>25</v>
      </c>
      <c r="R12" s="374">
        <f t="shared" si="1"/>
        <v>95</v>
      </c>
      <c r="S12" s="374">
        <f t="shared" si="2"/>
        <v>7.916666666666667</v>
      </c>
    </row>
    <row r="13" spans="1:19" ht="16.5" customHeight="1">
      <c r="A13" s="371">
        <v>10</v>
      </c>
      <c r="B13" s="372" t="s">
        <v>119</v>
      </c>
      <c r="C13" s="373" t="s">
        <v>139</v>
      </c>
      <c r="D13" s="374">
        <v>47</v>
      </c>
      <c r="E13" s="374">
        <f t="shared" si="0"/>
        <v>564</v>
      </c>
      <c r="F13" s="373"/>
      <c r="G13" s="373">
        <v>91.8</v>
      </c>
      <c r="H13" s="373">
        <v>40</v>
      </c>
      <c r="I13" s="373">
        <v>88.5</v>
      </c>
      <c r="J13" s="373">
        <v>64.8</v>
      </c>
      <c r="K13" s="373">
        <v>86</v>
      </c>
      <c r="L13" s="373"/>
      <c r="M13" s="373"/>
      <c r="N13" s="373">
        <v>111</v>
      </c>
      <c r="O13" s="373"/>
      <c r="P13" s="373"/>
      <c r="Q13" s="373">
        <v>86</v>
      </c>
      <c r="R13" s="374">
        <f t="shared" si="1"/>
        <v>568.1</v>
      </c>
      <c r="S13" s="374">
        <f t="shared" si="2"/>
        <v>47.341666666666669</v>
      </c>
    </row>
    <row r="14" spans="1:19" ht="16.5" customHeight="1">
      <c r="A14" s="371">
        <v>11</v>
      </c>
      <c r="B14" s="372" t="s">
        <v>118</v>
      </c>
      <c r="C14" s="373" t="s">
        <v>139</v>
      </c>
      <c r="D14" s="374">
        <v>32</v>
      </c>
      <c r="E14" s="374">
        <f t="shared" si="0"/>
        <v>384</v>
      </c>
      <c r="F14" s="373">
        <v>25</v>
      </c>
      <c r="G14" s="373"/>
      <c r="H14" s="373">
        <v>25</v>
      </c>
      <c r="I14" s="373">
        <v>25</v>
      </c>
      <c r="J14" s="373">
        <v>25</v>
      </c>
      <c r="K14" s="373"/>
      <c r="L14" s="373">
        <v>25</v>
      </c>
      <c r="M14" s="373">
        <v>144.6</v>
      </c>
      <c r="N14" s="373">
        <v>25</v>
      </c>
      <c r="O14" s="373">
        <v>25</v>
      </c>
      <c r="P14" s="373">
        <v>25</v>
      </c>
      <c r="Q14" s="373">
        <v>25</v>
      </c>
      <c r="R14" s="374">
        <f t="shared" si="1"/>
        <v>369.6</v>
      </c>
      <c r="S14" s="374">
        <f t="shared" si="2"/>
        <v>30.8</v>
      </c>
    </row>
    <row r="15" spans="1:19" ht="16.5" customHeight="1">
      <c r="A15" s="371">
        <v>12</v>
      </c>
      <c r="B15" s="372" t="s">
        <v>117</v>
      </c>
      <c r="C15" s="373" t="s">
        <v>139</v>
      </c>
      <c r="D15" s="374">
        <v>46</v>
      </c>
      <c r="E15" s="374">
        <f t="shared" si="0"/>
        <v>552</v>
      </c>
      <c r="F15" s="373"/>
      <c r="G15" s="373"/>
      <c r="H15" s="373">
        <v>105.6</v>
      </c>
      <c r="I15" s="373"/>
      <c r="J15" s="373">
        <v>106</v>
      </c>
      <c r="K15" s="373">
        <v>40</v>
      </c>
      <c r="L15" s="373">
        <v>80.400000000000006</v>
      </c>
      <c r="M15" s="373"/>
      <c r="N15" s="373"/>
      <c r="O15" s="373">
        <v>104.7</v>
      </c>
      <c r="P15" s="373"/>
      <c r="Q15" s="373">
        <v>115</v>
      </c>
      <c r="R15" s="374">
        <f t="shared" si="1"/>
        <v>551.70000000000005</v>
      </c>
      <c r="S15" s="374">
        <f t="shared" si="2"/>
        <v>45.975000000000001</v>
      </c>
    </row>
    <row r="16" spans="1:19" ht="21" customHeight="1">
      <c r="A16" s="371">
        <v>13</v>
      </c>
      <c r="B16" s="375" t="s">
        <v>129</v>
      </c>
      <c r="C16" s="373" t="s">
        <v>139</v>
      </c>
      <c r="D16" s="374">
        <v>24</v>
      </c>
      <c r="E16" s="374">
        <f t="shared" si="0"/>
        <v>288</v>
      </c>
      <c r="F16" s="373">
        <v>170.4</v>
      </c>
      <c r="G16" s="373"/>
      <c r="H16" s="373"/>
      <c r="I16" s="373"/>
      <c r="J16" s="373"/>
      <c r="K16" s="373"/>
      <c r="L16" s="373"/>
      <c r="M16" s="373">
        <v>106</v>
      </c>
      <c r="N16" s="373"/>
      <c r="O16" s="373"/>
      <c r="P16" s="373"/>
      <c r="Q16" s="373"/>
      <c r="R16" s="374">
        <f t="shared" si="1"/>
        <v>276.39999999999998</v>
      </c>
      <c r="S16" s="374">
        <f t="shared" si="2"/>
        <v>23.033333333333331</v>
      </c>
    </row>
    <row r="17" spans="1:19" ht="16.5" customHeight="1">
      <c r="A17" s="371">
        <v>14</v>
      </c>
      <c r="B17" s="372" t="s">
        <v>55</v>
      </c>
      <c r="C17" s="373" t="s">
        <v>139</v>
      </c>
      <c r="D17" s="374">
        <v>210</v>
      </c>
      <c r="E17" s="374">
        <f t="shared" ref="E17" si="3">D17*10</f>
        <v>2100</v>
      </c>
      <c r="F17" s="373">
        <v>80</v>
      </c>
      <c r="G17" s="373">
        <v>331</v>
      </c>
      <c r="H17" s="373">
        <v>70</v>
      </c>
      <c r="I17" s="373">
        <f>'4 день'!M7</f>
        <v>106</v>
      </c>
      <c r="J17" s="373">
        <f>'5 день '!M14</f>
        <v>100</v>
      </c>
      <c r="K17" s="373">
        <f>'6 день'!L8+'6 день'!L13+'6 день'!L39+'6 день'!L36</f>
        <v>238</v>
      </c>
      <c r="L17" s="373">
        <v>266</v>
      </c>
      <c r="M17" s="373">
        <v>0</v>
      </c>
      <c r="N17" s="373">
        <v>50</v>
      </c>
      <c r="O17" s="373">
        <f>'10день '!M6+'10день '!M19+'10день '!M44</f>
        <v>234</v>
      </c>
      <c r="P17" s="373">
        <f>'11день  '!M6+'11день  '!M9+'11день  '!M31</f>
        <v>186</v>
      </c>
      <c r="Q17" s="373">
        <f>'12день  '!M7+'12день  '!M11</f>
        <v>180</v>
      </c>
      <c r="R17" s="374">
        <f t="shared" si="1"/>
        <v>1841</v>
      </c>
      <c r="S17" s="374">
        <f t="shared" si="2"/>
        <v>153.41666666666666</v>
      </c>
    </row>
    <row r="18" spans="1:19" ht="16.5" customHeight="1">
      <c r="A18" s="371">
        <v>15</v>
      </c>
      <c r="B18" s="372" t="s">
        <v>57</v>
      </c>
      <c r="C18" s="373" t="s">
        <v>139</v>
      </c>
      <c r="D18" s="374">
        <v>36</v>
      </c>
      <c r="E18" s="374">
        <f>D18*12</f>
        <v>432</v>
      </c>
      <c r="F18" s="373">
        <v>195</v>
      </c>
      <c r="G18" s="373"/>
      <c r="H18" s="373"/>
      <c r="I18" s="373">
        <v>67.5</v>
      </c>
      <c r="J18" s="373"/>
      <c r="K18" s="373"/>
      <c r="L18" s="373">
        <v>74.400000000000006</v>
      </c>
      <c r="M18" s="373"/>
      <c r="N18" s="373"/>
      <c r="O18" s="373">
        <v>67.5</v>
      </c>
      <c r="P18" s="373"/>
      <c r="Q18" s="373"/>
      <c r="R18" s="374">
        <f t="shared" si="1"/>
        <v>404.4</v>
      </c>
      <c r="S18" s="374">
        <f t="shared" si="2"/>
        <v>33.699999999999996</v>
      </c>
    </row>
    <row r="19" spans="1:19" ht="16.5" customHeight="1">
      <c r="A19" s="371">
        <v>16</v>
      </c>
      <c r="B19" s="372" t="s">
        <v>116</v>
      </c>
      <c r="C19" s="373" t="s">
        <v>139</v>
      </c>
      <c r="D19" s="374">
        <v>9</v>
      </c>
      <c r="E19" s="374">
        <f t="shared" ref="E19:E31" si="4">D19*12</f>
        <v>108</v>
      </c>
      <c r="F19" s="373">
        <v>21</v>
      </c>
      <c r="G19" s="373">
        <v>0</v>
      </c>
      <c r="H19" s="373">
        <v>20</v>
      </c>
      <c r="I19" s="373">
        <v>0</v>
      </c>
      <c r="J19" s="373">
        <v>0</v>
      </c>
      <c r="K19" s="373">
        <v>20</v>
      </c>
      <c r="L19" s="373">
        <v>0</v>
      </c>
      <c r="M19" s="373">
        <v>20</v>
      </c>
      <c r="N19" s="373">
        <v>6</v>
      </c>
      <c r="O19" s="373">
        <v>0</v>
      </c>
      <c r="P19" s="373"/>
      <c r="Q19" s="373">
        <v>20</v>
      </c>
      <c r="R19" s="374">
        <f t="shared" si="1"/>
        <v>107</v>
      </c>
      <c r="S19" s="374">
        <f t="shared" si="2"/>
        <v>8.9166666666666661</v>
      </c>
    </row>
    <row r="20" spans="1:19" ht="16.5" customHeight="1">
      <c r="A20" s="371">
        <v>17</v>
      </c>
      <c r="B20" s="372" t="s">
        <v>42</v>
      </c>
      <c r="C20" s="373" t="s">
        <v>139</v>
      </c>
      <c r="D20" s="374">
        <v>6</v>
      </c>
      <c r="E20" s="374">
        <f t="shared" si="4"/>
        <v>72</v>
      </c>
      <c r="F20" s="373">
        <v>13</v>
      </c>
      <c r="G20" s="373">
        <v>0</v>
      </c>
      <c r="H20" s="373">
        <v>13</v>
      </c>
      <c r="I20" s="373">
        <v>0</v>
      </c>
      <c r="J20" s="373">
        <v>0</v>
      </c>
      <c r="K20" s="373">
        <f>'6 день'!M31+'6 день'!M52</f>
        <v>18</v>
      </c>
      <c r="L20" s="373">
        <f>'7 день '!M15</f>
        <v>2.5</v>
      </c>
      <c r="M20" s="373">
        <f>'8 день '!M33</f>
        <v>13</v>
      </c>
      <c r="N20" s="373">
        <v>0</v>
      </c>
      <c r="O20" s="373">
        <f>'10день '!M13</f>
        <v>2.5</v>
      </c>
      <c r="P20" s="373"/>
      <c r="Q20" s="373">
        <v>13</v>
      </c>
      <c r="R20" s="374">
        <f t="shared" si="1"/>
        <v>75</v>
      </c>
      <c r="S20" s="374">
        <f t="shared" si="2"/>
        <v>6.25</v>
      </c>
    </row>
    <row r="21" spans="1:19" ht="16.5" customHeight="1">
      <c r="A21" s="371">
        <v>18</v>
      </c>
      <c r="B21" s="372" t="s">
        <v>33</v>
      </c>
      <c r="C21" s="373" t="s">
        <v>139</v>
      </c>
      <c r="D21" s="374">
        <v>21</v>
      </c>
      <c r="E21" s="374">
        <f t="shared" si="4"/>
        <v>252</v>
      </c>
      <c r="F21" s="373">
        <f>'1 день'!M39+'1 день'!M36+'1 день'!M10+'1 день'!M32</f>
        <v>21.2</v>
      </c>
      <c r="G21" s="373">
        <f>'2 день'!M8+'2 день'!M13+'2 день'!M27+'2 день'!M36+'2 день'!M40+'2 день'!M43</f>
        <v>26.8</v>
      </c>
      <c r="H21" s="373">
        <f>'3 день'!G16+'3 день'!G35+'3 день'!G41+'3 день'!G45</f>
        <v>12.7</v>
      </c>
      <c r="I21" s="373">
        <f>'4 день'!M9+'4 день'!M16+'4 день'!M39+'4 день'!M22</f>
        <v>21</v>
      </c>
      <c r="J21" s="373">
        <f>'6 день'!M11+'6 день'!M30+'6 день'!M37+'6 день'!M41+'6 день'!M51+'5 день '!M25</f>
        <v>21.7</v>
      </c>
      <c r="K21" s="373">
        <f>'6 день'!M11+'6 день'!M30+'6 день'!M37+'6 день'!M41+'6 день'!M51+'6 день'!M48</f>
        <v>26.2</v>
      </c>
      <c r="L21" s="373">
        <f>'7 день '!M9+'7 день '!M17+'7 день '!M48+'7 день '!M53+'7 день '!M24+'7 день '!M35</f>
        <v>33</v>
      </c>
      <c r="M21" s="373">
        <f>'8 день '!M25+'8 день '!M32+'8 день '!M35</f>
        <v>14.2</v>
      </c>
      <c r="N21" s="373">
        <f>'9 день '!M9+'9 день '!M30+'9 день '!M35+'9 день '!M16</f>
        <v>26.5</v>
      </c>
      <c r="O21" s="373">
        <f>'10день '!M8+'10день '!M15+'10день '!M45</f>
        <v>11.1</v>
      </c>
      <c r="P21" s="373">
        <f>'11день  '!M7+'11день  '!M11+'11день  '!M27+'11день  '!M32+'11день  '!M38+'11день  '!M41</f>
        <v>25.7</v>
      </c>
      <c r="Q21" s="373">
        <f>'12день  '!M9+'12день  '!M36</f>
        <v>12</v>
      </c>
      <c r="R21" s="374">
        <f t="shared" si="1"/>
        <v>252.09999999999997</v>
      </c>
      <c r="S21" s="374">
        <f t="shared" si="2"/>
        <v>21.008333333333329</v>
      </c>
    </row>
    <row r="22" spans="1:19" ht="16.5" customHeight="1">
      <c r="A22" s="371">
        <v>19</v>
      </c>
      <c r="B22" s="372" t="s">
        <v>41</v>
      </c>
      <c r="C22" s="373" t="s">
        <v>139</v>
      </c>
      <c r="D22" s="374">
        <v>11</v>
      </c>
      <c r="E22" s="374">
        <f t="shared" si="4"/>
        <v>132</v>
      </c>
      <c r="F22" s="373">
        <f>'1 день'!M22+'1 день'!M28</f>
        <v>11.5</v>
      </c>
      <c r="G22" s="373">
        <f>'2 день'!L23</f>
        <v>10</v>
      </c>
      <c r="H22" s="373">
        <f>'3 день'!M49+'3 день'!M29+'3 день'!M9</f>
        <v>18.5</v>
      </c>
      <c r="I22" s="373">
        <f>'4 день'!M29+'4 день'!M36</f>
        <v>15</v>
      </c>
      <c r="J22" s="373">
        <f>'5 день '!M21</f>
        <v>10</v>
      </c>
      <c r="K22" s="373">
        <f>'6 день'!M24</f>
        <v>7</v>
      </c>
      <c r="L22" s="373">
        <f>'7 день '!M29+'7 день '!M44</f>
        <v>12.5</v>
      </c>
      <c r="M22" s="373">
        <f>'8 день '!M29</f>
        <v>8.5</v>
      </c>
      <c r="N22" s="373">
        <f>'9 день '!M24</f>
        <v>7</v>
      </c>
      <c r="O22" s="373">
        <f>'10день '!M29+'10день '!M40</f>
        <v>14</v>
      </c>
      <c r="P22" s="373">
        <v>6</v>
      </c>
      <c r="Q22" s="373">
        <v>12</v>
      </c>
      <c r="R22" s="374">
        <f t="shared" si="1"/>
        <v>132</v>
      </c>
      <c r="S22" s="374">
        <f t="shared" si="2"/>
        <v>11</v>
      </c>
    </row>
    <row r="23" spans="1:19" ht="16.5" customHeight="1">
      <c r="A23" s="371">
        <v>20</v>
      </c>
      <c r="B23" s="372" t="s">
        <v>88</v>
      </c>
      <c r="C23" s="373" t="s">
        <v>139</v>
      </c>
      <c r="D23" s="374">
        <v>24</v>
      </c>
      <c r="E23" s="374">
        <f t="shared" si="4"/>
        <v>288</v>
      </c>
      <c r="F23" s="373">
        <f>'1 день'!M6+'1 день'!M31+'1 день'!M35</f>
        <v>35.299999999999997</v>
      </c>
      <c r="G23" s="373">
        <v>54.6</v>
      </c>
      <c r="H23" s="373">
        <v>31.2</v>
      </c>
      <c r="I23" s="373">
        <v>2.5</v>
      </c>
      <c r="J23" s="373">
        <v>0</v>
      </c>
      <c r="K23" s="373">
        <v>8</v>
      </c>
      <c r="L23" s="373">
        <v>15.1</v>
      </c>
      <c r="M23" s="373">
        <v>0</v>
      </c>
      <c r="N23" s="373">
        <v>0</v>
      </c>
      <c r="O23" s="373">
        <f>'10день '!M11+'10день '!M32+'10день '!M41</f>
        <v>19.5</v>
      </c>
      <c r="P23" s="373">
        <v>4</v>
      </c>
      <c r="Q23" s="373">
        <v>40</v>
      </c>
      <c r="R23" s="374">
        <f t="shared" si="1"/>
        <v>210.20000000000002</v>
      </c>
      <c r="S23" s="374">
        <f t="shared" si="2"/>
        <v>17.516666666666669</v>
      </c>
    </row>
    <row r="24" spans="1:19" ht="16.5" customHeight="1">
      <c r="A24" s="371">
        <v>21</v>
      </c>
      <c r="B24" s="372" t="s">
        <v>35</v>
      </c>
      <c r="C24" s="373" t="s">
        <v>139</v>
      </c>
      <c r="D24" s="374">
        <v>21</v>
      </c>
      <c r="E24" s="374">
        <f t="shared" si="4"/>
        <v>252</v>
      </c>
      <c r="F24" s="373">
        <f>'1 день'!M8+'1 день'!M13+'1 день'!M41</f>
        <v>34</v>
      </c>
      <c r="G24" s="373">
        <f>'2 день'!M16+'2 день'!M41+'2 день'!M49+'2 день'!M51</f>
        <v>29.6</v>
      </c>
      <c r="H24" s="373">
        <v>13</v>
      </c>
      <c r="I24" s="373">
        <f>'4 день'!M8+'4 день'!M13+'4 день'!M20+'4 день'!M47</f>
        <v>35.5</v>
      </c>
      <c r="J24" s="373">
        <f>'5 день '!M13</f>
        <v>10</v>
      </c>
      <c r="K24" s="373">
        <f>'6 день'!M10+'6 день'!M14+'6 день'!M42+'6 день'!M54</f>
        <v>31</v>
      </c>
      <c r="L24" s="373">
        <f>'7 день '!M8+'7 день '!M14+'7 день '!M21+'7 день '!M50+'7 день '!M56</f>
        <v>33.5</v>
      </c>
      <c r="M24" s="373">
        <f>'8 день '!L37+'8 день '!L13</f>
        <v>26</v>
      </c>
      <c r="N24" s="373">
        <f>'9 день '!L38+'9 день '!L14</f>
        <v>26</v>
      </c>
      <c r="O24" s="373">
        <f>'10день '!M7+'10день '!M12+'10день '!M20</f>
        <v>24.5</v>
      </c>
      <c r="P24" s="373">
        <f>'11день  '!F10+'11день  '!F13+'11день  '!F44</f>
        <v>29.5</v>
      </c>
      <c r="Q24" s="373">
        <f>'12день  '!F8+'12день  '!F12+'12день  '!F38</f>
        <v>29.5</v>
      </c>
      <c r="R24" s="374">
        <f t="shared" si="1"/>
        <v>322.10000000000002</v>
      </c>
      <c r="S24" s="374">
        <f t="shared" si="2"/>
        <v>26.841666666666669</v>
      </c>
    </row>
    <row r="25" spans="1:19" ht="16.5" customHeight="1">
      <c r="A25" s="371">
        <v>22</v>
      </c>
      <c r="B25" s="372" t="s">
        <v>34</v>
      </c>
      <c r="C25" s="373" t="s">
        <v>139</v>
      </c>
      <c r="D25" s="374">
        <v>1.2</v>
      </c>
      <c r="E25" s="374">
        <f t="shared" si="4"/>
        <v>14.399999999999999</v>
      </c>
      <c r="F25" s="373"/>
      <c r="G25" s="373">
        <v>0</v>
      </c>
      <c r="H25" s="373">
        <v>1</v>
      </c>
      <c r="I25" s="373">
        <f>'4 день'!L19</f>
        <v>1</v>
      </c>
      <c r="J25" s="373">
        <v>0</v>
      </c>
      <c r="K25" s="373">
        <f>'6 день'!F12</f>
        <v>1</v>
      </c>
      <c r="L25" s="373">
        <v>0</v>
      </c>
      <c r="M25" s="373">
        <v>1</v>
      </c>
      <c r="N25" s="373">
        <v>1</v>
      </c>
      <c r="O25" s="373">
        <v>0</v>
      </c>
      <c r="P25" s="373">
        <v>1</v>
      </c>
      <c r="Q25" s="373">
        <v>1</v>
      </c>
      <c r="R25" s="374">
        <f t="shared" si="1"/>
        <v>7</v>
      </c>
      <c r="S25" s="374">
        <f t="shared" si="2"/>
        <v>0.58333333333333337</v>
      </c>
    </row>
    <row r="26" spans="1:19" ht="16.5" customHeight="1">
      <c r="A26" s="371">
        <v>23</v>
      </c>
      <c r="B26" s="372" t="s">
        <v>115</v>
      </c>
      <c r="C26" s="373" t="s">
        <v>139</v>
      </c>
      <c r="D26" s="374">
        <v>0.72</v>
      </c>
      <c r="E26" s="374">
        <f t="shared" si="4"/>
        <v>8.64</v>
      </c>
      <c r="F26" s="373"/>
      <c r="G26" s="373">
        <v>3</v>
      </c>
      <c r="H26" s="373"/>
      <c r="I26" s="373"/>
      <c r="J26" s="373"/>
      <c r="K26" s="373"/>
      <c r="L26" s="373"/>
      <c r="M26" s="373"/>
      <c r="N26" s="373"/>
      <c r="O26" s="373">
        <v>3</v>
      </c>
      <c r="P26" s="373"/>
      <c r="Q26" s="373"/>
      <c r="R26" s="374">
        <f t="shared" si="1"/>
        <v>6</v>
      </c>
      <c r="S26" s="374">
        <f t="shared" si="2"/>
        <v>0.5</v>
      </c>
    </row>
    <row r="27" spans="1:19" ht="16.5" customHeight="1">
      <c r="A27" s="371">
        <v>24</v>
      </c>
      <c r="B27" s="372" t="s">
        <v>130</v>
      </c>
      <c r="C27" s="373" t="s">
        <v>139</v>
      </c>
      <c r="D27" s="374">
        <v>1.2</v>
      </c>
      <c r="E27" s="374">
        <f t="shared" si="4"/>
        <v>14.399999999999999</v>
      </c>
      <c r="F27" s="373"/>
      <c r="G27" s="373"/>
      <c r="H27" s="373">
        <v>5</v>
      </c>
      <c r="I27" s="373"/>
      <c r="J27" s="373">
        <v>5</v>
      </c>
      <c r="K27" s="373"/>
      <c r="L27" s="373">
        <v>5</v>
      </c>
      <c r="M27" s="373"/>
      <c r="N27" s="373"/>
      <c r="O27" s="373"/>
      <c r="P27" s="373"/>
      <c r="Q27" s="373"/>
      <c r="R27" s="374">
        <f t="shared" si="1"/>
        <v>15</v>
      </c>
      <c r="S27" s="374">
        <f t="shared" si="2"/>
        <v>1.25</v>
      </c>
    </row>
    <row r="28" spans="1:19" ht="16.5" customHeight="1">
      <c r="A28" s="371">
        <v>25</v>
      </c>
      <c r="B28" s="372" t="s">
        <v>94</v>
      </c>
      <c r="C28" s="373" t="s">
        <v>139</v>
      </c>
      <c r="D28" s="374">
        <v>2.4</v>
      </c>
      <c r="E28" s="374">
        <f t="shared" si="4"/>
        <v>28.799999999999997</v>
      </c>
      <c r="F28" s="373">
        <v>6</v>
      </c>
      <c r="G28" s="373"/>
      <c r="H28" s="373"/>
      <c r="I28" s="373"/>
      <c r="J28" s="373"/>
      <c r="K28" s="373"/>
      <c r="L28" s="373"/>
      <c r="M28" s="373">
        <v>6</v>
      </c>
      <c r="N28" s="373"/>
      <c r="O28" s="373"/>
      <c r="P28" s="373">
        <v>6</v>
      </c>
      <c r="Q28" s="373"/>
      <c r="R28" s="374">
        <f t="shared" si="1"/>
        <v>18</v>
      </c>
      <c r="S28" s="374">
        <f t="shared" si="2"/>
        <v>1.5</v>
      </c>
    </row>
    <row r="29" spans="1:19" ht="16.5" customHeight="1">
      <c r="A29" s="371">
        <v>26</v>
      </c>
      <c r="B29" s="372" t="s">
        <v>103</v>
      </c>
      <c r="C29" s="373" t="s">
        <v>140</v>
      </c>
      <c r="D29" s="374">
        <v>7</v>
      </c>
      <c r="E29" s="374">
        <f t="shared" si="4"/>
        <v>84</v>
      </c>
      <c r="F29" s="373">
        <v>7</v>
      </c>
      <c r="G29" s="373">
        <v>7</v>
      </c>
      <c r="H29" s="373">
        <v>7</v>
      </c>
      <c r="I29" s="373">
        <v>7</v>
      </c>
      <c r="J29" s="373">
        <v>7</v>
      </c>
      <c r="K29" s="373">
        <v>7</v>
      </c>
      <c r="L29" s="373">
        <v>7</v>
      </c>
      <c r="M29" s="373">
        <v>7</v>
      </c>
      <c r="N29" s="373">
        <v>7</v>
      </c>
      <c r="O29" s="373">
        <v>7</v>
      </c>
      <c r="P29" s="373">
        <v>7</v>
      </c>
      <c r="Q29" s="373">
        <v>7</v>
      </c>
      <c r="R29" s="374">
        <f t="shared" si="1"/>
        <v>84</v>
      </c>
      <c r="S29" s="374">
        <f t="shared" si="2"/>
        <v>7</v>
      </c>
    </row>
    <row r="30" spans="1:19" ht="16.5" customHeight="1">
      <c r="A30" s="371">
        <v>27</v>
      </c>
      <c r="B30" s="372" t="s">
        <v>143</v>
      </c>
      <c r="C30" s="373" t="s">
        <v>338</v>
      </c>
      <c r="D30" s="374">
        <v>1.2</v>
      </c>
      <c r="E30" s="374">
        <f t="shared" si="4"/>
        <v>14.399999999999999</v>
      </c>
      <c r="F30" s="376">
        <v>1</v>
      </c>
      <c r="G30" s="376">
        <v>1</v>
      </c>
      <c r="H30" s="376">
        <v>1</v>
      </c>
      <c r="I30" s="376">
        <v>1</v>
      </c>
      <c r="J30" s="376">
        <v>1</v>
      </c>
      <c r="K30" s="376">
        <v>2</v>
      </c>
      <c r="L30" s="376">
        <v>1</v>
      </c>
      <c r="M30" s="376">
        <v>1</v>
      </c>
      <c r="N30" s="376">
        <v>1</v>
      </c>
      <c r="O30" s="376">
        <v>1</v>
      </c>
      <c r="P30" s="376">
        <v>1</v>
      </c>
      <c r="Q30" s="376">
        <v>2</v>
      </c>
      <c r="R30" s="374">
        <f t="shared" si="1"/>
        <v>14</v>
      </c>
      <c r="S30" s="374">
        <f t="shared" si="2"/>
        <v>1.1666666666666667</v>
      </c>
    </row>
    <row r="31" spans="1:19" ht="16.5" customHeight="1">
      <c r="A31" s="371">
        <v>28</v>
      </c>
      <c r="B31" s="372" t="s">
        <v>16</v>
      </c>
      <c r="C31" s="373" t="s">
        <v>140</v>
      </c>
      <c r="D31" s="374">
        <v>60</v>
      </c>
      <c r="E31" s="374">
        <f t="shared" si="4"/>
        <v>720</v>
      </c>
      <c r="F31" s="376"/>
      <c r="G31" s="376"/>
      <c r="H31" s="376">
        <v>200</v>
      </c>
      <c r="I31" s="376"/>
      <c r="J31" s="376">
        <v>200</v>
      </c>
      <c r="K31" s="376"/>
      <c r="L31" s="376"/>
      <c r="M31" s="376"/>
      <c r="N31" s="376"/>
      <c r="O31" s="376">
        <v>200</v>
      </c>
      <c r="P31" s="376"/>
      <c r="Q31" s="376"/>
      <c r="R31" s="374">
        <f t="shared" si="1"/>
        <v>600</v>
      </c>
      <c r="S31" s="374">
        <f t="shared" si="2"/>
        <v>50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"/>
  <sheetViews>
    <sheetView workbookViewId="0">
      <selection sqref="A1:N1"/>
    </sheetView>
  </sheetViews>
  <sheetFormatPr defaultRowHeight="15"/>
  <cols>
    <col min="1" max="1" width="5.28515625" style="23" customWidth="1"/>
    <col min="2" max="2" width="22.42578125" style="23" customWidth="1"/>
    <col min="3" max="4" width="6.7109375" style="23" customWidth="1"/>
    <col min="5" max="5" width="20.5703125" style="23" customWidth="1"/>
    <col min="6" max="17" width="6.5703125" style="23" customWidth="1"/>
    <col min="18" max="16384" width="9.140625" style="23"/>
  </cols>
  <sheetData>
    <row r="1" spans="1:17">
      <c r="A1" s="532" t="s">
        <v>435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7">
      <c r="A2" s="36"/>
      <c r="B2" s="36"/>
      <c r="C2" s="91"/>
      <c r="D2" s="91"/>
      <c r="E2" s="91" t="s">
        <v>415</v>
      </c>
      <c r="F2" s="36"/>
      <c r="G2" s="36"/>
      <c r="H2" s="36"/>
      <c r="I2" s="36"/>
      <c r="J2" s="36"/>
      <c r="K2" s="36"/>
    </row>
    <row r="3" spans="1:17">
      <c r="A3" s="524" t="s">
        <v>23</v>
      </c>
      <c r="B3" s="34" t="s">
        <v>346</v>
      </c>
      <c r="C3" s="533" t="s">
        <v>182</v>
      </c>
      <c r="D3" s="534"/>
      <c r="E3" s="525" t="s">
        <v>184</v>
      </c>
      <c r="F3" s="535" t="s">
        <v>144</v>
      </c>
      <c r="G3" s="535"/>
      <c r="H3" s="535"/>
      <c r="I3" s="535"/>
      <c r="J3" s="535"/>
      <c r="K3" s="535"/>
      <c r="L3" s="533" t="s">
        <v>179</v>
      </c>
      <c r="M3" s="536"/>
      <c r="N3" s="536"/>
      <c r="O3" s="536"/>
      <c r="P3" s="536"/>
      <c r="Q3" s="534"/>
    </row>
    <row r="4" spans="1:17">
      <c r="A4" s="524"/>
      <c r="B4" s="40" t="s">
        <v>154</v>
      </c>
      <c r="C4" s="55" t="s">
        <v>145</v>
      </c>
      <c r="D4" s="55" t="s">
        <v>183</v>
      </c>
      <c r="E4" s="525"/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26</v>
      </c>
      <c r="M4" s="34" t="s">
        <v>27</v>
      </c>
      <c r="N4" s="34" t="s">
        <v>28</v>
      </c>
      <c r="O4" s="34" t="s">
        <v>29</v>
      </c>
      <c r="P4" s="34" t="s">
        <v>30</v>
      </c>
      <c r="Q4" s="34" t="s">
        <v>31</v>
      </c>
    </row>
    <row r="5" spans="1:17" ht="15" customHeight="1">
      <c r="A5" s="501">
        <v>300</v>
      </c>
      <c r="B5" s="501" t="s">
        <v>309</v>
      </c>
      <c r="C5" s="473" t="s">
        <v>310</v>
      </c>
      <c r="D5" s="228" t="s">
        <v>310</v>
      </c>
      <c r="E5" s="451" t="s">
        <v>88</v>
      </c>
      <c r="F5" s="449">
        <v>48</v>
      </c>
      <c r="G5" s="449">
        <v>40</v>
      </c>
      <c r="H5" s="250">
        <v>2.5</v>
      </c>
      <c r="I5" s="250">
        <v>2.2999999999999998</v>
      </c>
      <c r="J5" s="250">
        <v>0.15</v>
      </c>
      <c r="K5" s="250">
        <v>31.5</v>
      </c>
      <c r="L5" s="474">
        <v>48</v>
      </c>
      <c r="M5" s="474">
        <v>40</v>
      </c>
      <c r="N5" s="250">
        <v>2.5</v>
      </c>
      <c r="O5" s="250">
        <v>2.2999999999999998</v>
      </c>
      <c r="P5" s="250">
        <v>0.15</v>
      </c>
      <c r="Q5" s="250">
        <v>31.5</v>
      </c>
    </row>
    <row r="6" spans="1:17" ht="15" customHeight="1">
      <c r="A6" s="529">
        <v>265</v>
      </c>
      <c r="B6" s="526" t="s">
        <v>433</v>
      </c>
      <c r="C6" s="473">
        <v>150</v>
      </c>
      <c r="D6" s="251">
        <v>200</v>
      </c>
      <c r="E6" s="221" t="s">
        <v>84</v>
      </c>
      <c r="F6" s="395">
        <v>30</v>
      </c>
      <c r="G6" s="395">
        <v>30</v>
      </c>
      <c r="H6" s="250">
        <v>4.5999999999999996</v>
      </c>
      <c r="I6" s="250">
        <v>5.5</v>
      </c>
      <c r="J6" s="250">
        <v>27.7</v>
      </c>
      <c r="K6" s="250">
        <v>180</v>
      </c>
      <c r="L6" s="474">
        <v>30</v>
      </c>
      <c r="M6" s="474">
        <v>30</v>
      </c>
      <c r="N6" s="250">
        <v>6.2</v>
      </c>
      <c r="O6" s="250">
        <v>7.4</v>
      </c>
      <c r="P6" s="250">
        <v>37</v>
      </c>
      <c r="Q6" s="250">
        <v>240</v>
      </c>
    </row>
    <row r="7" spans="1:17">
      <c r="A7" s="530"/>
      <c r="B7" s="527"/>
      <c r="C7" s="473"/>
      <c r="D7" s="228"/>
      <c r="E7" s="221" t="s">
        <v>55</v>
      </c>
      <c r="F7" s="395">
        <v>100</v>
      </c>
      <c r="G7" s="395">
        <v>100</v>
      </c>
      <c r="H7" s="250"/>
      <c r="I7" s="250"/>
      <c r="J7" s="250"/>
      <c r="K7" s="250"/>
      <c r="L7" s="474">
        <v>130</v>
      </c>
      <c r="M7" s="474">
        <v>130</v>
      </c>
      <c r="N7" s="250"/>
      <c r="O7" s="250"/>
      <c r="P7" s="250"/>
      <c r="Q7" s="250"/>
    </row>
    <row r="8" spans="1:17" ht="15" customHeight="1">
      <c r="A8" s="530"/>
      <c r="B8" s="527"/>
      <c r="C8" s="228"/>
      <c r="D8" s="228"/>
      <c r="E8" s="221" t="s">
        <v>35</v>
      </c>
      <c r="F8" s="223">
        <v>3.5</v>
      </c>
      <c r="G8" s="223">
        <v>3.5</v>
      </c>
      <c r="H8" s="452"/>
      <c r="I8" s="452"/>
      <c r="J8" s="452"/>
      <c r="K8" s="452"/>
      <c r="L8" s="227">
        <v>4.5</v>
      </c>
      <c r="M8" s="227">
        <v>4.5</v>
      </c>
      <c r="N8" s="227"/>
      <c r="O8" s="227"/>
      <c r="P8" s="227"/>
      <c r="Q8" s="227"/>
    </row>
    <row r="9" spans="1:17" ht="15" customHeight="1">
      <c r="A9" s="531"/>
      <c r="B9" s="528"/>
      <c r="C9" s="228"/>
      <c r="D9" s="228"/>
      <c r="E9" s="221" t="s">
        <v>201</v>
      </c>
      <c r="F9" s="223">
        <v>3.5</v>
      </c>
      <c r="G9" s="223">
        <v>3.5</v>
      </c>
      <c r="H9" s="452"/>
      <c r="I9" s="452"/>
      <c r="J9" s="452"/>
      <c r="K9" s="452"/>
      <c r="L9" s="227">
        <v>4.5</v>
      </c>
      <c r="M9" s="227">
        <v>4.5</v>
      </c>
      <c r="N9" s="227"/>
      <c r="O9" s="227"/>
      <c r="P9" s="227"/>
      <c r="Q9" s="227"/>
    </row>
    <row r="10" spans="1:17" ht="15" customHeight="1">
      <c r="A10" s="529">
        <v>495</v>
      </c>
      <c r="B10" s="526" t="s">
        <v>311</v>
      </c>
      <c r="C10" s="473">
        <v>200</v>
      </c>
      <c r="D10" s="251">
        <v>200</v>
      </c>
      <c r="E10" s="254" t="s">
        <v>312</v>
      </c>
      <c r="F10" s="254">
        <v>1</v>
      </c>
      <c r="G10" s="254">
        <v>50</v>
      </c>
      <c r="H10" s="255">
        <v>1.5</v>
      </c>
      <c r="I10" s="255">
        <v>1.3</v>
      </c>
      <c r="J10" s="255">
        <v>15.9</v>
      </c>
      <c r="K10" s="255">
        <v>81</v>
      </c>
      <c r="L10" s="254">
        <v>1</v>
      </c>
      <c r="M10" s="254">
        <v>50</v>
      </c>
      <c r="N10" s="255">
        <v>1.5</v>
      </c>
      <c r="O10" s="255">
        <v>1.3</v>
      </c>
      <c r="P10" s="255">
        <v>15.9</v>
      </c>
      <c r="Q10" s="255">
        <v>81</v>
      </c>
    </row>
    <row r="11" spans="1:17" ht="15" customHeight="1">
      <c r="A11" s="530"/>
      <c r="B11" s="527"/>
      <c r="C11" s="475"/>
      <c r="D11" s="475"/>
      <c r="E11" s="254" t="s">
        <v>55</v>
      </c>
      <c r="F11" s="254">
        <v>50</v>
      </c>
      <c r="G11" s="254">
        <v>50</v>
      </c>
      <c r="H11" s="452"/>
      <c r="I11" s="452"/>
      <c r="J11" s="226"/>
      <c r="K11" s="226"/>
      <c r="L11" s="254">
        <v>50</v>
      </c>
      <c r="M11" s="254">
        <v>50</v>
      </c>
      <c r="N11" s="452"/>
      <c r="O11" s="452"/>
      <c r="P11" s="226"/>
      <c r="Q11" s="226"/>
    </row>
    <row r="12" spans="1:17" ht="15" customHeight="1">
      <c r="A12" s="530"/>
      <c r="B12" s="527"/>
      <c r="C12" s="475"/>
      <c r="D12" s="475"/>
      <c r="E12" s="254" t="s">
        <v>35</v>
      </c>
      <c r="F12" s="254">
        <v>13</v>
      </c>
      <c r="G12" s="254">
        <v>13</v>
      </c>
      <c r="H12" s="452"/>
      <c r="I12" s="452"/>
      <c r="J12" s="226"/>
      <c r="K12" s="226"/>
      <c r="L12" s="254">
        <v>13</v>
      </c>
      <c r="M12" s="254">
        <v>13</v>
      </c>
      <c r="N12" s="452"/>
      <c r="O12" s="452"/>
      <c r="P12" s="226"/>
      <c r="Q12" s="226"/>
    </row>
    <row r="13" spans="1:17" ht="15" customHeight="1">
      <c r="A13" s="531"/>
      <c r="B13" s="528"/>
      <c r="C13" s="475"/>
      <c r="D13" s="475"/>
      <c r="E13" s="254" t="s">
        <v>250</v>
      </c>
      <c r="F13" s="254">
        <v>180</v>
      </c>
      <c r="G13" s="254">
        <v>180</v>
      </c>
      <c r="H13" s="452"/>
      <c r="I13" s="452"/>
      <c r="J13" s="226"/>
      <c r="K13" s="226"/>
      <c r="L13" s="254">
        <v>180</v>
      </c>
      <c r="M13" s="254">
        <v>180</v>
      </c>
      <c r="N13" s="452"/>
      <c r="O13" s="452"/>
      <c r="P13" s="226"/>
      <c r="Q13" s="226"/>
    </row>
    <row r="14" spans="1:17" ht="13.5" customHeight="1">
      <c r="A14" s="455">
        <v>111</v>
      </c>
      <c r="B14" s="462" t="s">
        <v>341</v>
      </c>
      <c r="C14" s="133">
        <v>40</v>
      </c>
      <c r="D14" s="133">
        <v>60</v>
      </c>
      <c r="E14" s="463" t="s">
        <v>342</v>
      </c>
      <c r="F14" s="464">
        <v>40</v>
      </c>
      <c r="G14" s="464">
        <v>40</v>
      </c>
      <c r="H14" s="465">
        <v>3</v>
      </c>
      <c r="I14" s="465">
        <v>1.1599999999999999</v>
      </c>
      <c r="J14" s="465">
        <v>20.5</v>
      </c>
      <c r="K14" s="465">
        <v>104.8</v>
      </c>
      <c r="L14" s="464">
        <v>60</v>
      </c>
      <c r="M14" s="464">
        <v>60</v>
      </c>
      <c r="N14" s="465">
        <v>4.5</v>
      </c>
      <c r="O14" s="465">
        <v>1.8</v>
      </c>
      <c r="P14" s="465">
        <v>30.7</v>
      </c>
      <c r="Q14" s="458">
        <v>118</v>
      </c>
    </row>
    <row r="15" spans="1:17">
      <c r="A15" s="455">
        <v>101</v>
      </c>
      <c r="B15" s="462" t="s">
        <v>197</v>
      </c>
      <c r="C15" s="121">
        <v>13.5</v>
      </c>
      <c r="D15" s="121">
        <v>20</v>
      </c>
      <c r="E15" s="476" t="s">
        <v>82</v>
      </c>
      <c r="F15" s="477">
        <v>13.7</v>
      </c>
      <c r="G15" s="477">
        <v>13.5</v>
      </c>
      <c r="H15" s="458">
        <v>2.6</v>
      </c>
      <c r="I15" s="458">
        <v>2.6</v>
      </c>
      <c r="J15" s="458">
        <v>0</v>
      </c>
      <c r="K15" s="458">
        <v>35.6</v>
      </c>
      <c r="L15" s="478">
        <v>20.5</v>
      </c>
      <c r="M15" s="478">
        <v>20</v>
      </c>
      <c r="N15" s="458">
        <v>3.8</v>
      </c>
      <c r="O15" s="458">
        <v>3.8</v>
      </c>
      <c r="P15" s="458">
        <v>0</v>
      </c>
      <c r="Q15" s="458">
        <v>52.6</v>
      </c>
    </row>
    <row r="16" spans="1:17">
      <c r="A16" s="455">
        <v>112</v>
      </c>
      <c r="B16" s="462" t="s">
        <v>152</v>
      </c>
      <c r="C16" s="122">
        <v>115</v>
      </c>
      <c r="D16" s="121">
        <v>115</v>
      </c>
      <c r="E16" s="456" t="s">
        <v>62</v>
      </c>
      <c r="F16" s="457">
        <v>115</v>
      </c>
      <c r="G16" s="457">
        <v>115</v>
      </c>
      <c r="H16" s="458">
        <v>0.4</v>
      </c>
      <c r="I16" s="458">
        <v>0.4</v>
      </c>
      <c r="J16" s="458">
        <v>11.2</v>
      </c>
      <c r="K16" s="458">
        <v>54.3</v>
      </c>
      <c r="L16" s="457">
        <v>115</v>
      </c>
      <c r="M16" s="457">
        <v>115</v>
      </c>
      <c r="N16" s="458">
        <v>0.4</v>
      </c>
      <c r="O16" s="458">
        <v>0.4</v>
      </c>
      <c r="P16" s="458">
        <v>11.2</v>
      </c>
      <c r="Q16" s="458">
        <v>54.3</v>
      </c>
    </row>
    <row r="17" spans="1:27">
      <c r="A17" s="479"/>
      <c r="B17" s="540" t="s">
        <v>180</v>
      </c>
      <c r="C17" s="541"/>
      <c r="D17" s="480"/>
      <c r="E17" s="429"/>
      <c r="F17" s="327"/>
      <c r="G17" s="327"/>
      <c r="H17" s="481">
        <f>SUM(H5:H16)</f>
        <v>14.6</v>
      </c>
      <c r="I17" s="481">
        <f t="shared" ref="I17:K17" si="0">SUM(I5:I16)</f>
        <v>13.26</v>
      </c>
      <c r="J17" s="481">
        <f t="shared" si="0"/>
        <v>75.45</v>
      </c>
      <c r="K17" s="481">
        <f t="shared" si="0"/>
        <v>487.20000000000005</v>
      </c>
      <c r="L17" s="481"/>
      <c r="M17" s="481"/>
      <c r="N17" s="481">
        <f t="shared" ref="N17" si="1">SUM(N5:N16)</f>
        <v>18.899999999999999</v>
      </c>
      <c r="O17" s="481">
        <f t="shared" ref="O17" si="2">SUM(O5:O16)</f>
        <v>17</v>
      </c>
      <c r="P17" s="481">
        <f t="shared" ref="P17" si="3">SUM(P5:P16)</f>
        <v>94.95</v>
      </c>
      <c r="Q17" s="481">
        <f t="shared" ref="Q17" si="4">SUM(Q5:Q16)</f>
        <v>577.4</v>
      </c>
    </row>
    <row r="18" spans="1:27">
      <c r="A18" s="542" t="s">
        <v>153</v>
      </c>
      <c r="B18" s="543"/>
      <c r="C18" s="543"/>
      <c r="D18" s="543"/>
      <c r="E18" s="543"/>
      <c r="F18" s="543"/>
      <c r="G18" s="544"/>
      <c r="H18" s="461"/>
      <c r="I18" s="461"/>
      <c r="J18" s="461"/>
      <c r="K18" s="461"/>
      <c r="L18" s="479"/>
      <c r="M18" s="479"/>
      <c r="N18" s="479"/>
      <c r="O18" s="479"/>
      <c r="P18" s="479"/>
      <c r="Q18" s="484"/>
    </row>
    <row r="19" spans="1:27" ht="15" customHeight="1">
      <c r="A19" s="482">
        <v>106</v>
      </c>
      <c r="B19" s="500" t="s">
        <v>349</v>
      </c>
      <c r="C19" s="251">
        <v>100</v>
      </c>
      <c r="D19" s="251">
        <v>100</v>
      </c>
      <c r="E19" s="451" t="s">
        <v>8</v>
      </c>
      <c r="F19" s="448">
        <v>107</v>
      </c>
      <c r="G19" s="448">
        <v>100</v>
      </c>
      <c r="H19" s="450">
        <v>1.2</v>
      </c>
      <c r="I19" s="450">
        <v>0.2</v>
      </c>
      <c r="J19" s="450">
        <v>3.8</v>
      </c>
      <c r="K19" s="263">
        <v>24</v>
      </c>
      <c r="L19" s="448">
        <v>107</v>
      </c>
      <c r="M19" s="448">
        <v>100</v>
      </c>
      <c r="N19" s="450">
        <v>1.2</v>
      </c>
      <c r="O19" s="450">
        <v>0.2</v>
      </c>
      <c r="P19" s="450">
        <v>3.8</v>
      </c>
      <c r="Q19" s="263">
        <v>24</v>
      </c>
    </row>
    <row r="20" spans="1:27" ht="16.5" customHeight="1">
      <c r="A20" s="537" t="s">
        <v>252</v>
      </c>
      <c r="B20" s="547" t="s">
        <v>328</v>
      </c>
      <c r="C20" s="68" t="s">
        <v>158</v>
      </c>
      <c r="D20" s="68" t="s">
        <v>329</v>
      </c>
      <c r="E20" s="429" t="s">
        <v>46</v>
      </c>
      <c r="F20" s="434">
        <v>20</v>
      </c>
      <c r="G20" s="434">
        <v>16</v>
      </c>
      <c r="H20" s="263">
        <v>4.9000000000000004</v>
      </c>
      <c r="I20" s="263">
        <v>6.4</v>
      </c>
      <c r="J20" s="263">
        <v>8.6</v>
      </c>
      <c r="K20" s="263">
        <v>148</v>
      </c>
      <c r="L20" s="434">
        <v>25</v>
      </c>
      <c r="M20" s="434">
        <v>20</v>
      </c>
      <c r="N20" s="263">
        <v>7.6</v>
      </c>
      <c r="O20" s="263">
        <v>9</v>
      </c>
      <c r="P20" s="263">
        <v>10.86</v>
      </c>
      <c r="Q20" s="263">
        <v>200</v>
      </c>
      <c r="R20" s="505"/>
      <c r="S20" s="505"/>
      <c r="T20" s="505"/>
      <c r="U20" s="505"/>
      <c r="V20" s="505"/>
      <c r="W20" s="505"/>
      <c r="X20" s="505"/>
      <c r="Y20" s="505"/>
      <c r="Z20" s="505"/>
      <c r="AA20" s="505"/>
    </row>
    <row r="21" spans="1:27">
      <c r="A21" s="538"/>
      <c r="B21" s="548"/>
      <c r="C21" s="68"/>
      <c r="D21" s="68"/>
      <c r="E21" s="429" t="s">
        <v>48</v>
      </c>
      <c r="F21" s="434">
        <v>40</v>
      </c>
      <c r="G21" s="434">
        <v>32</v>
      </c>
      <c r="H21" s="263"/>
      <c r="I21" s="263"/>
      <c r="J21" s="263"/>
      <c r="K21" s="263"/>
      <c r="L21" s="434">
        <v>50</v>
      </c>
      <c r="M21" s="434">
        <v>40</v>
      </c>
      <c r="N21" s="263"/>
      <c r="O21" s="263"/>
      <c r="P21" s="263"/>
      <c r="Q21" s="263"/>
    </row>
    <row r="22" spans="1:27">
      <c r="A22" s="538"/>
      <c r="B22" s="548"/>
      <c r="C22" s="68"/>
      <c r="D22" s="68"/>
      <c r="E22" s="429" t="s">
        <v>37</v>
      </c>
      <c r="F22" s="434">
        <v>21.4</v>
      </c>
      <c r="G22" s="434">
        <v>16</v>
      </c>
      <c r="H22" s="263"/>
      <c r="I22" s="263"/>
      <c r="J22" s="263"/>
      <c r="K22" s="263"/>
      <c r="L22" s="327">
        <v>26.75</v>
      </c>
      <c r="M22" s="434">
        <v>20</v>
      </c>
      <c r="N22" s="263"/>
      <c r="O22" s="263"/>
      <c r="P22" s="263"/>
      <c r="Q22" s="263"/>
    </row>
    <row r="23" spans="1:27" ht="14.25" customHeight="1">
      <c r="A23" s="538"/>
      <c r="B23" s="548"/>
      <c r="C23" s="68"/>
      <c r="D23" s="68"/>
      <c r="E23" s="429" t="s">
        <v>39</v>
      </c>
      <c r="F23" s="434">
        <v>12.6</v>
      </c>
      <c r="G23" s="434">
        <v>10</v>
      </c>
      <c r="H23" s="263"/>
      <c r="I23" s="263"/>
      <c r="J23" s="263"/>
      <c r="K23" s="263"/>
      <c r="L23" s="327">
        <v>15.75</v>
      </c>
      <c r="M23" s="327">
        <v>12.5</v>
      </c>
      <c r="N23" s="263"/>
      <c r="O23" s="263"/>
      <c r="P23" s="263"/>
      <c r="Q23" s="263"/>
    </row>
    <row r="24" spans="1:27">
      <c r="A24" s="538"/>
      <c r="B24" s="548"/>
      <c r="C24" s="68"/>
      <c r="D24" s="68"/>
      <c r="E24" s="429" t="s">
        <v>38</v>
      </c>
      <c r="F24" s="434">
        <v>9.6</v>
      </c>
      <c r="G24" s="434">
        <v>8</v>
      </c>
      <c r="H24" s="263"/>
      <c r="I24" s="263"/>
      <c r="J24" s="263"/>
      <c r="K24" s="263"/>
      <c r="L24" s="434">
        <v>12</v>
      </c>
      <c r="M24" s="434">
        <v>10</v>
      </c>
      <c r="N24" s="263"/>
      <c r="O24" s="263"/>
      <c r="P24" s="263"/>
      <c r="Q24" s="263"/>
    </row>
    <row r="25" spans="1:27">
      <c r="A25" s="538"/>
      <c r="B25" s="548"/>
      <c r="C25" s="68"/>
      <c r="D25" s="68"/>
      <c r="E25" s="429" t="s">
        <v>92</v>
      </c>
      <c r="F25" s="434">
        <v>6</v>
      </c>
      <c r="G25" s="434">
        <v>6</v>
      </c>
      <c r="H25" s="263"/>
      <c r="I25" s="263"/>
      <c r="J25" s="263"/>
      <c r="K25" s="263"/>
      <c r="L25" s="327">
        <v>7.5</v>
      </c>
      <c r="M25" s="327">
        <v>7.5</v>
      </c>
      <c r="N25" s="263"/>
      <c r="O25" s="263"/>
      <c r="P25" s="263"/>
      <c r="Q25" s="263"/>
    </row>
    <row r="26" spans="1:27">
      <c r="A26" s="538"/>
      <c r="B26" s="548"/>
      <c r="C26" s="68"/>
      <c r="D26" s="68"/>
      <c r="E26" s="429" t="s">
        <v>41</v>
      </c>
      <c r="F26" s="327">
        <v>4.5</v>
      </c>
      <c r="G26" s="327">
        <v>4.5</v>
      </c>
      <c r="H26" s="263"/>
      <c r="I26" s="263"/>
      <c r="J26" s="263"/>
      <c r="K26" s="263"/>
      <c r="L26" s="434">
        <v>5</v>
      </c>
      <c r="M26" s="434">
        <v>5</v>
      </c>
      <c r="N26" s="263"/>
      <c r="O26" s="263"/>
      <c r="P26" s="263"/>
      <c r="Q26" s="263"/>
    </row>
    <row r="27" spans="1:27">
      <c r="A27" s="538"/>
      <c r="B27" s="548"/>
      <c r="C27" s="68"/>
      <c r="D27" s="68"/>
      <c r="E27" s="429" t="s">
        <v>143</v>
      </c>
      <c r="F27" s="434">
        <v>1</v>
      </c>
      <c r="G27" s="434">
        <v>1</v>
      </c>
      <c r="H27" s="263"/>
      <c r="I27" s="263"/>
      <c r="J27" s="263"/>
      <c r="K27" s="263"/>
      <c r="L27" s="434">
        <v>1</v>
      </c>
      <c r="M27" s="434">
        <v>1</v>
      </c>
      <c r="N27" s="263"/>
      <c r="O27" s="263"/>
      <c r="P27" s="263"/>
      <c r="Q27" s="263"/>
    </row>
    <row r="28" spans="1:27" ht="15.75" customHeight="1">
      <c r="A28" s="539"/>
      <c r="B28" s="549"/>
      <c r="C28" s="68"/>
      <c r="D28" s="68"/>
      <c r="E28" s="290" t="s">
        <v>210</v>
      </c>
      <c r="F28" s="434">
        <v>24</v>
      </c>
      <c r="G28" s="434">
        <v>15</v>
      </c>
      <c r="H28" s="292"/>
      <c r="I28" s="292"/>
      <c r="J28" s="292"/>
      <c r="K28" s="292"/>
      <c r="L28" s="434">
        <v>40</v>
      </c>
      <c r="M28" s="434">
        <v>25</v>
      </c>
      <c r="N28" s="263"/>
      <c r="O28" s="263"/>
      <c r="P28" s="263"/>
      <c r="Q28" s="263"/>
    </row>
    <row r="29" spans="1:27" ht="15.75" customHeight="1">
      <c r="A29" s="537">
        <v>343</v>
      </c>
      <c r="B29" s="547" t="s">
        <v>422</v>
      </c>
      <c r="C29" s="121">
        <v>120</v>
      </c>
      <c r="D29" s="121">
        <v>160</v>
      </c>
      <c r="E29" s="290" t="s">
        <v>117</v>
      </c>
      <c r="F29" s="434">
        <v>126</v>
      </c>
      <c r="G29" s="434">
        <v>115</v>
      </c>
      <c r="H29" s="292">
        <v>11.4</v>
      </c>
      <c r="I29" s="292">
        <v>6.1</v>
      </c>
      <c r="J29" s="292">
        <v>5.7</v>
      </c>
      <c r="K29" s="292">
        <v>142.19999999999999</v>
      </c>
      <c r="L29" s="434">
        <v>126</v>
      </c>
      <c r="M29" s="434">
        <v>115</v>
      </c>
      <c r="N29" s="292">
        <v>15.2</v>
      </c>
      <c r="O29" s="292">
        <v>8.1999999999999993</v>
      </c>
      <c r="P29" s="292">
        <v>7.6</v>
      </c>
      <c r="Q29" s="292">
        <v>163</v>
      </c>
    </row>
    <row r="30" spans="1:27">
      <c r="A30" s="538"/>
      <c r="B30" s="548"/>
      <c r="C30" s="319"/>
      <c r="D30" s="319"/>
      <c r="E30" s="429" t="s">
        <v>39</v>
      </c>
      <c r="F30" s="434">
        <v>32</v>
      </c>
      <c r="G30" s="434">
        <v>25</v>
      </c>
      <c r="H30" s="430"/>
      <c r="I30" s="430"/>
      <c r="J30" s="430"/>
      <c r="K30" s="430"/>
      <c r="L30" s="434">
        <v>32</v>
      </c>
      <c r="M30" s="434">
        <v>25</v>
      </c>
      <c r="N30" s="430"/>
      <c r="O30" s="430"/>
      <c r="P30" s="430"/>
      <c r="Q30" s="430"/>
    </row>
    <row r="31" spans="1:27">
      <c r="A31" s="538"/>
      <c r="B31" s="548"/>
      <c r="C31" s="319"/>
      <c r="D31" s="319"/>
      <c r="E31" s="429" t="s">
        <v>38</v>
      </c>
      <c r="F31" s="434">
        <v>17</v>
      </c>
      <c r="G31" s="434">
        <v>14</v>
      </c>
      <c r="H31" s="430"/>
      <c r="I31" s="430"/>
      <c r="J31" s="430"/>
      <c r="K31" s="430"/>
      <c r="L31" s="434">
        <v>17</v>
      </c>
      <c r="M31" s="434">
        <v>14</v>
      </c>
      <c r="N31" s="430"/>
      <c r="O31" s="430"/>
      <c r="P31" s="430"/>
      <c r="Q31" s="430"/>
    </row>
    <row r="32" spans="1:27">
      <c r="A32" s="538"/>
      <c r="B32" s="548"/>
      <c r="C32" s="319"/>
      <c r="D32" s="319"/>
      <c r="E32" s="429" t="s">
        <v>92</v>
      </c>
      <c r="F32" s="434">
        <v>9</v>
      </c>
      <c r="G32" s="434">
        <v>9</v>
      </c>
      <c r="H32" s="483"/>
      <c r="I32" s="483"/>
      <c r="J32" s="483"/>
      <c r="K32" s="433"/>
      <c r="L32" s="434">
        <v>9</v>
      </c>
      <c r="M32" s="434">
        <v>9</v>
      </c>
      <c r="N32" s="484"/>
      <c r="O32" s="484"/>
      <c r="P32" s="484"/>
      <c r="Q32" s="292"/>
    </row>
    <row r="33" spans="1:17">
      <c r="A33" s="538"/>
      <c r="B33" s="548"/>
      <c r="C33" s="319"/>
      <c r="D33" s="319"/>
      <c r="E33" s="429" t="s">
        <v>41</v>
      </c>
      <c r="F33" s="434">
        <v>7</v>
      </c>
      <c r="G33" s="434">
        <v>7</v>
      </c>
      <c r="H33" s="485"/>
      <c r="I33" s="485"/>
      <c r="J33" s="485"/>
      <c r="K33" s="485"/>
      <c r="L33" s="434">
        <v>7</v>
      </c>
      <c r="M33" s="434">
        <v>7</v>
      </c>
      <c r="N33" s="430"/>
      <c r="O33" s="430"/>
      <c r="P33" s="430"/>
      <c r="Q33" s="430"/>
    </row>
    <row r="34" spans="1:17">
      <c r="A34" s="539"/>
      <c r="B34" s="549"/>
      <c r="C34" s="319"/>
      <c r="D34" s="319"/>
      <c r="E34" s="429" t="s">
        <v>423</v>
      </c>
      <c r="F34" s="486"/>
      <c r="G34" s="486">
        <v>50</v>
      </c>
      <c r="H34" s="487"/>
      <c r="I34" s="487"/>
      <c r="J34" s="487"/>
      <c r="K34" s="487"/>
      <c r="L34" s="486"/>
      <c r="M34" s="486">
        <v>90</v>
      </c>
      <c r="N34" s="430"/>
      <c r="O34" s="430"/>
      <c r="P34" s="430"/>
      <c r="Q34" s="430"/>
    </row>
    <row r="35" spans="1:17">
      <c r="A35" s="550">
        <v>426</v>
      </c>
      <c r="B35" s="547" t="s">
        <v>421</v>
      </c>
      <c r="C35" s="121">
        <v>150</v>
      </c>
      <c r="D35" s="121">
        <v>180</v>
      </c>
      <c r="E35" s="429" t="s">
        <v>71</v>
      </c>
      <c r="F35" s="429">
        <v>198</v>
      </c>
      <c r="G35" s="429">
        <v>148</v>
      </c>
      <c r="H35" s="488">
        <v>2.8</v>
      </c>
      <c r="I35" s="488">
        <v>7.3</v>
      </c>
      <c r="J35" s="488">
        <v>19</v>
      </c>
      <c r="K35" s="488">
        <v>183</v>
      </c>
      <c r="L35" s="434">
        <v>237</v>
      </c>
      <c r="M35" s="327">
        <v>178.2</v>
      </c>
      <c r="N35" s="489">
        <v>3.4</v>
      </c>
      <c r="O35" s="489">
        <v>8.8000000000000007</v>
      </c>
      <c r="P35" s="489">
        <v>22.8</v>
      </c>
      <c r="Q35" s="430">
        <v>220</v>
      </c>
    </row>
    <row r="36" spans="1:17">
      <c r="A36" s="551"/>
      <c r="B36" s="549"/>
      <c r="C36" s="68"/>
      <c r="D36" s="68"/>
      <c r="E36" s="429" t="s">
        <v>33</v>
      </c>
      <c r="F36" s="457">
        <v>6</v>
      </c>
      <c r="G36" s="457">
        <v>6</v>
      </c>
      <c r="H36" s="490"/>
      <c r="I36" s="490"/>
      <c r="J36" s="490"/>
      <c r="K36" s="490"/>
      <c r="L36" s="327">
        <v>7.5</v>
      </c>
      <c r="M36" s="327">
        <v>7.5</v>
      </c>
      <c r="N36" s="491"/>
      <c r="O36" s="491"/>
      <c r="P36" s="491"/>
      <c r="Q36" s="499"/>
    </row>
    <row r="37" spans="1:17">
      <c r="A37" s="545">
        <v>508</v>
      </c>
      <c r="B37" s="546" t="s">
        <v>176</v>
      </c>
      <c r="C37" s="442">
        <v>200</v>
      </c>
      <c r="D37" s="442">
        <v>200</v>
      </c>
      <c r="E37" s="492" t="s">
        <v>111</v>
      </c>
      <c r="F37" s="493">
        <v>25</v>
      </c>
      <c r="G37" s="494">
        <v>30.5</v>
      </c>
      <c r="H37" s="237">
        <v>0.5</v>
      </c>
      <c r="I37" s="237">
        <v>0</v>
      </c>
      <c r="J37" s="237">
        <v>27</v>
      </c>
      <c r="K37" s="237">
        <v>110</v>
      </c>
      <c r="L37" s="434">
        <v>25</v>
      </c>
      <c r="M37" s="327">
        <v>30.5</v>
      </c>
      <c r="N37" s="263">
        <v>0.5</v>
      </c>
      <c r="O37" s="263">
        <v>0</v>
      </c>
      <c r="P37" s="263">
        <v>27</v>
      </c>
      <c r="Q37" s="263">
        <v>110</v>
      </c>
    </row>
    <row r="38" spans="1:17">
      <c r="A38" s="545"/>
      <c r="B38" s="546"/>
      <c r="C38" s="288"/>
      <c r="D38" s="288"/>
      <c r="E38" s="492" t="s">
        <v>35</v>
      </c>
      <c r="F38" s="493">
        <v>13</v>
      </c>
      <c r="G38" s="493">
        <v>13</v>
      </c>
      <c r="H38" s="239"/>
      <c r="I38" s="239"/>
      <c r="J38" s="239"/>
      <c r="K38" s="239"/>
      <c r="L38" s="434">
        <v>13</v>
      </c>
      <c r="M38" s="434">
        <v>13</v>
      </c>
      <c r="N38" s="292"/>
      <c r="O38" s="292"/>
      <c r="P38" s="292"/>
      <c r="Q38" s="292"/>
    </row>
    <row r="39" spans="1:17" ht="13.5" customHeight="1">
      <c r="A39" s="94">
        <v>108</v>
      </c>
      <c r="B39" s="495" t="s">
        <v>170</v>
      </c>
      <c r="C39" s="73">
        <v>50</v>
      </c>
      <c r="D39" s="73">
        <v>60</v>
      </c>
      <c r="E39" s="429" t="s">
        <v>13</v>
      </c>
      <c r="F39" s="434">
        <v>50</v>
      </c>
      <c r="G39" s="434">
        <v>50</v>
      </c>
      <c r="H39" s="430">
        <v>3.8</v>
      </c>
      <c r="I39" s="430">
        <v>0.4</v>
      </c>
      <c r="J39" s="430">
        <v>24.6</v>
      </c>
      <c r="K39" s="430">
        <v>117.5</v>
      </c>
      <c r="L39" s="434">
        <v>60</v>
      </c>
      <c r="M39" s="434">
        <v>60</v>
      </c>
      <c r="N39" s="430">
        <v>4.5999999999999996</v>
      </c>
      <c r="O39" s="430">
        <v>0.5</v>
      </c>
      <c r="P39" s="430">
        <v>29.5</v>
      </c>
      <c r="Q39" s="430">
        <v>141</v>
      </c>
    </row>
    <row r="40" spans="1:17">
      <c r="A40" s="94">
        <v>109</v>
      </c>
      <c r="B40" s="495" t="s">
        <v>177</v>
      </c>
      <c r="C40" s="73">
        <v>50</v>
      </c>
      <c r="D40" s="73">
        <v>70</v>
      </c>
      <c r="E40" s="429" t="s">
        <v>17</v>
      </c>
      <c r="F40" s="434">
        <v>50</v>
      </c>
      <c r="G40" s="434">
        <v>50</v>
      </c>
      <c r="H40" s="430">
        <v>3.3</v>
      </c>
      <c r="I40" s="430">
        <v>0.6</v>
      </c>
      <c r="J40" s="430">
        <v>16.7</v>
      </c>
      <c r="K40" s="430">
        <v>87</v>
      </c>
      <c r="L40" s="434">
        <v>70</v>
      </c>
      <c r="M40" s="434">
        <v>70</v>
      </c>
      <c r="N40" s="430">
        <v>4.5999999999999996</v>
      </c>
      <c r="O40" s="430">
        <v>0.8</v>
      </c>
      <c r="P40" s="430">
        <v>23.4</v>
      </c>
      <c r="Q40" s="430">
        <v>122</v>
      </c>
    </row>
    <row r="41" spans="1:17">
      <c r="A41" s="479"/>
      <c r="B41" s="496" t="s">
        <v>204</v>
      </c>
      <c r="C41" s="429"/>
      <c r="D41" s="429"/>
      <c r="E41" s="429"/>
      <c r="F41" s="461"/>
      <c r="G41" s="461"/>
      <c r="H41" s="481">
        <f>SUM(H19:H40)</f>
        <v>27.900000000000002</v>
      </c>
      <c r="I41" s="481">
        <f>SUM(I19:I40)</f>
        <v>21</v>
      </c>
      <c r="J41" s="481">
        <f>SUM(J19:J40)</f>
        <v>105.39999999999999</v>
      </c>
      <c r="K41" s="481">
        <f>SUM(K19:K40)</f>
        <v>811.7</v>
      </c>
      <c r="L41" s="481"/>
      <c r="M41" s="481"/>
      <c r="N41" s="481">
        <f>SUM(N19:N40)</f>
        <v>37.1</v>
      </c>
      <c r="O41" s="481">
        <f>SUM(O19:O40)</f>
        <v>27.5</v>
      </c>
      <c r="P41" s="481">
        <f>SUM(P19:P40)</f>
        <v>124.96000000000001</v>
      </c>
      <c r="Q41" s="66">
        <f>SUM(Q19:Q40)</f>
        <v>980</v>
      </c>
    </row>
    <row r="42" spans="1:17">
      <c r="A42" s="479"/>
      <c r="B42" s="496" t="s">
        <v>181</v>
      </c>
      <c r="C42" s="429"/>
      <c r="D42" s="429"/>
      <c r="E42" s="429"/>
      <c r="F42" s="461"/>
      <c r="G42" s="461"/>
      <c r="H42" s="497">
        <f>H41+H17</f>
        <v>42.5</v>
      </c>
      <c r="I42" s="497">
        <f>I41+I17</f>
        <v>34.26</v>
      </c>
      <c r="J42" s="497">
        <f>J41+J17</f>
        <v>180.85</v>
      </c>
      <c r="K42" s="497">
        <f>K41+K17</f>
        <v>1298.9000000000001</v>
      </c>
      <c r="L42" s="461"/>
      <c r="M42" s="461"/>
      <c r="N42" s="498">
        <f>N41+N17</f>
        <v>56</v>
      </c>
      <c r="O42" s="498">
        <f>O41+O17</f>
        <v>44.5</v>
      </c>
      <c r="P42" s="498">
        <f>P41+P17</f>
        <v>219.91000000000003</v>
      </c>
      <c r="Q42" s="75">
        <f>Q41+Q17</f>
        <v>1557.4</v>
      </c>
    </row>
    <row r="43" spans="1:17" ht="15" customHeight="1">
      <c r="A43" s="552" t="s">
        <v>159</v>
      </c>
      <c r="B43" s="553"/>
      <c r="C43" s="553"/>
      <c r="D43" s="553"/>
      <c r="E43" s="55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24"/>
    </row>
    <row r="44" spans="1:17">
      <c r="A44" s="524">
        <v>237</v>
      </c>
      <c r="B44" s="525" t="s">
        <v>164</v>
      </c>
      <c r="C44" s="94">
        <v>180</v>
      </c>
      <c r="D44" s="94">
        <v>180</v>
      </c>
      <c r="E44" s="34" t="s">
        <v>53</v>
      </c>
      <c r="F44" s="398">
        <v>82.8</v>
      </c>
      <c r="G44" s="398">
        <v>82.8</v>
      </c>
      <c r="H44" s="34"/>
      <c r="I44" s="34"/>
      <c r="J44" s="34"/>
      <c r="K44" s="34"/>
      <c r="L44" s="34"/>
      <c r="M44" s="34"/>
      <c r="N44" s="34"/>
      <c r="O44" s="34"/>
      <c r="P44" s="34"/>
      <c r="Q44" s="24"/>
    </row>
    <row r="45" spans="1:17">
      <c r="A45" s="524"/>
      <c r="B45" s="525"/>
      <c r="C45" s="53"/>
      <c r="D45" s="53"/>
      <c r="E45" s="34" t="s">
        <v>33</v>
      </c>
      <c r="F45" s="398">
        <v>8.1</v>
      </c>
      <c r="G45" s="398">
        <v>8.1</v>
      </c>
      <c r="H45" s="34"/>
      <c r="I45" s="34"/>
      <c r="J45" s="34"/>
      <c r="K45" s="34"/>
      <c r="L45" s="34"/>
      <c r="M45" s="34"/>
      <c r="N45" s="34"/>
      <c r="O45" s="34"/>
      <c r="P45" s="34"/>
      <c r="Q45" s="24"/>
    </row>
    <row r="46" spans="1:17">
      <c r="A46" s="524">
        <v>73</v>
      </c>
      <c r="B46" s="525" t="s">
        <v>350</v>
      </c>
      <c r="C46" s="49"/>
      <c r="D46" s="414">
        <v>100</v>
      </c>
      <c r="E46" s="34" t="s">
        <v>37</v>
      </c>
      <c r="F46" s="34">
        <v>34.700000000000003</v>
      </c>
      <c r="G46" s="34">
        <v>25</v>
      </c>
      <c r="H46" s="34"/>
      <c r="I46" s="34"/>
      <c r="J46" s="34"/>
      <c r="K46" s="34"/>
      <c r="L46" s="34"/>
      <c r="M46" s="34"/>
      <c r="N46" s="38"/>
      <c r="O46" s="38"/>
      <c r="P46" s="38"/>
      <c r="Q46" s="38"/>
    </row>
    <row r="47" spans="1:17">
      <c r="A47" s="524"/>
      <c r="B47" s="525"/>
      <c r="C47" s="49"/>
      <c r="D47" s="414"/>
      <c r="E47" s="34" t="s">
        <v>226</v>
      </c>
      <c r="F47" s="34">
        <v>41.6</v>
      </c>
      <c r="G47" s="34">
        <v>25</v>
      </c>
      <c r="H47" s="34"/>
      <c r="I47" s="34"/>
      <c r="J47" s="34"/>
      <c r="K47" s="34"/>
      <c r="L47" s="34"/>
      <c r="M47" s="34"/>
      <c r="N47" s="38"/>
      <c r="O47" s="38"/>
      <c r="P47" s="38"/>
      <c r="Q47" s="38"/>
    </row>
    <row r="48" spans="1:17">
      <c r="A48" s="524"/>
      <c r="B48" s="525"/>
      <c r="C48" s="49"/>
      <c r="D48" s="414"/>
      <c r="E48" s="34" t="s">
        <v>39</v>
      </c>
      <c r="F48" s="34">
        <v>31.4</v>
      </c>
      <c r="G48" s="34">
        <v>25</v>
      </c>
      <c r="H48" s="34"/>
      <c r="I48" s="34"/>
      <c r="J48" s="34"/>
      <c r="K48" s="34"/>
      <c r="L48" s="34"/>
      <c r="M48" s="34"/>
      <c r="N48" s="38"/>
      <c r="O48" s="38"/>
      <c r="P48" s="38"/>
      <c r="Q48" s="38"/>
    </row>
    <row r="49" spans="1:17">
      <c r="A49" s="524"/>
      <c r="B49" s="525"/>
      <c r="C49" s="49"/>
      <c r="D49" s="414"/>
      <c r="E49" s="34" t="s">
        <v>66</v>
      </c>
      <c r="F49" s="34">
        <v>25</v>
      </c>
      <c r="G49" s="34">
        <v>20</v>
      </c>
      <c r="H49" s="34"/>
      <c r="I49" s="34"/>
      <c r="J49" s="34"/>
      <c r="K49" s="34"/>
      <c r="L49" s="34"/>
      <c r="M49" s="34"/>
      <c r="N49" s="38"/>
      <c r="O49" s="38"/>
      <c r="P49" s="38"/>
      <c r="Q49" s="38"/>
    </row>
    <row r="50" spans="1:17">
      <c r="A50" s="524"/>
      <c r="B50" s="525"/>
      <c r="C50" s="49"/>
      <c r="D50" s="414"/>
      <c r="E50" s="34" t="s">
        <v>41</v>
      </c>
      <c r="F50" s="34">
        <v>6</v>
      </c>
      <c r="G50" s="34">
        <v>6</v>
      </c>
      <c r="H50" s="34"/>
      <c r="I50" s="34"/>
      <c r="J50" s="34"/>
      <c r="K50" s="34"/>
      <c r="L50" s="34"/>
      <c r="M50" s="34"/>
      <c r="N50" s="38"/>
      <c r="O50" s="38"/>
      <c r="P50" s="38"/>
      <c r="Q50" s="38"/>
    </row>
    <row r="51" spans="1:17">
      <c r="A51" s="524">
        <v>1</v>
      </c>
      <c r="B51" s="524" t="s">
        <v>228</v>
      </c>
      <c r="C51" s="416"/>
      <c r="D51" s="414">
        <v>100</v>
      </c>
      <c r="E51" s="48" t="s">
        <v>227</v>
      </c>
      <c r="F51" s="398">
        <v>156.1</v>
      </c>
      <c r="G51" s="398">
        <v>125</v>
      </c>
      <c r="H51" s="48"/>
      <c r="I51" s="48"/>
      <c r="J51" s="48"/>
      <c r="K51" s="48"/>
      <c r="L51" s="46"/>
      <c r="M51" s="46"/>
      <c r="N51" s="34"/>
      <c r="O51" s="34"/>
      <c r="P51" s="34"/>
      <c r="Q51" s="34"/>
    </row>
    <row r="52" spans="1:17">
      <c r="A52" s="524"/>
      <c r="B52" s="524"/>
      <c r="C52" s="416"/>
      <c r="D52" s="414"/>
      <c r="E52" s="34" t="s">
        <v>39</v>
      </c>
      <c r="F52" s="398">
        <v>12.5</v>
      </c>
      <c r="G52" s="398">
        <v>10</v>
      </c>
      <c r="H52" s="34"/>
      <c r="I52" s="34"/>
      <c r="J52" s="34"/>
      <c r="K52" s="34"/>
      <c r="L52" s="46"/>
      <c r="M52" s="46"/>
      <c r="N52" s="34"/>
      <c r="O52" s="34"/>
      <c r="P52" s="34"/>
      <c r="Q52" s="34"/>
    </row>
    <row r="53" spans="1:17">
      <c r="A53" s="524"/>
      <c r="B53" s="524"/>
      <c r="C53" s="416"/>
      <c r="D53" s="414"/>
      <c r="E53" s="34" t="s">
        <v>38</v>
      </c>
      <c r="F53" s="398">
        <v>11.6</v>
      </c>
      <c r="G53" s="398">
        <v>10</v>
      </c>
      <c r="H53" s="34"/>
      <c r="I53" s="34"/>
      <c r="J53" s="34"/>
      <c r="K53" s="34"/>
      <c r="L53" s="46"/>
      <c r="M53" s="46"/>
      <c r="N53" s="34"/>
      <c r="O53" s="34"/>
      <c r="P53" s="34"/>
      <c r="Q53" s="34"/>
    </row>
    <row r="54" spans="1:17">
      <c r="A54" s="524"/>
      <c r="B54" s="524"/>
      <c r="C54" s="416"/>
      <c r="D54" s="414"/>
      <c r="E54" s="34" t="s">
        <v>35</v>
      </c>
      <c r="F54" s="398">
        <v>3</v>
      </c>
      <c r="G54" s="398">
        <v>3</v>
      </c>
      <c r="H54" s="34"/>
      <c r="I54" s="34"/>
      <c r="J54" s="34"/>
      <c r="K54" s="34"/>
      <c r="L54" s="46"/>
      <c r="M54" s="46"/>
      <c r="N54" s="34"/>
      <c r="O54" s="34"/>
      <c r="P54" s="34"/>
      <c r="Q54" s="34"/>
    </row>
    <row r="55" spans="1:17">
      <c r="A55" s="524"/>
      <c r="B55" s="524"/>
      <c r="C55" s="416"/>
      <c r="D55" s="414"/>
      <c r="E55" s="34" t="s">
        <v>225</v>
      </c>
      <c r="F55" s="398">
        <v>6</v>
      </c>
      <c r="G55" s="398">
        <v>6</v>
      </c>
      <c r="H55" s="34"/>
      <c r="I55" s="34"/>
      <c r="J55" s="34"/>
      <c r="K55" s="34"/>
      <c r="L55" s="46"/>
      <c r="M55" s="46"/>
      <c r="N55" s="34"/>
      <c r="O55" s="34"/>
      <c r="P55" s="34"/>
      <c r="Q55" s="34"/>
    </row>
    <row r="56" spans="1:17">
      <c r="A56" s="524"/>
      <c r="B56" s="524"/>
      <c r="C56" s="416"/>
      <c r="D56" s="414"/>
      <c r="E56" s="34" t="s">
        <v>41</v>
      </c>
      <c r="F56" s="398">
        <v>10</v>
      </c>
      <c r="G56" s="398">
        <v>10</v>
      </c>
      <c r="H56" s="34"/>
      <c r="I56" s="34"/>
      <c r="J56" s="34"/>
      <c r="K56" s="34"/>
      <c r="L56" s="46"/>
      <c r="M56" s="46"/>
      <c r="N56" s="34"/>
      <c r="O56" s="34"/>
      <c r="P56" s="34"/>
      <c r="Q56" s="34"/>
    </row>
    <row r="57" spans="1:17">
      <c r="A57" s="414">
        <v>395</v>
      </c>
      <c r="B57" s="414" t="s">
        <v>231</v>
      </c>
      <c r="C57" s="415"/>
      <c r="D57" s="414">
        <v>60</v>
      </c>
      <c r="E57" s="34" t="s">
        <v>102</v>
      </c>
      <c r="F57" s="398">
        <v>61.8</v>
      </c>
      <c r="G57" s="398">
        <v>60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>
      <c r="A58" s="524">
        <v>242</v>
      </c>
      <c r="B58" s="525" t="s">
        <v>229</v>
      </c>
      <c r="C58" s="49"/>
      <c r="D58" s="414">
        <v>180</v>
      </c>
      <c r="E58" s="34" t="s">
        <v>90</v>
      </c>
      <c r="F58" s="398">
        <v>60</v>
      </c>
      <c r="G58" s="398">
        <v>60</v>
      </c>
      <c r="H58" s="34"/>
      <c r="I58" s="34"/>
      <c r="J58" s="34"/>
      <c r="K58" s="34"/>
      <c r="L58" s="46"/>
      <c r="M58" s="46"/>
      <c r="N58" s="38"/>
      <c r="O58" s="38"/>
      <c r="P58" s="38"/>
      <c r="Q58" s="38"/>
    </row>
    <row r="59" spans="1:17">
      <c r="A59" s="524"/>
      <c r="B59" s="525"/>
      <c r="C59" s="49"/>
      <c r="D59" s="414"/>
      <c r="E59" s="34" t="s">
        <v>33</v>
      </c>
      <c r="F59" s="398">
        <v>9</v>
      </c>
      <c r="G59" s="398">
        <v>9</v>
      </c>
      <c r="H59" s="34"/>
      <c r="I59" s="34"/>
      <c r="J59" s="34"/>
      <c r="K59" s="34"/>
      <c r="L59" s="46"/>
      <c r="M59" s="46"/>
      <c r="N59" s="38"/>
      <c r="O59" s="38"/>
      <c r="P59" s="38"/>
      <c r="Q59" s="38"/>
    </row>
    <row r="60" spans="1:17">
      <c r="A60" s="524">
        <v>372</v>
      </c>
      <c r="B60" s="524" t="s">
        <v>230</v>
      </c>
      <c r="C60" s="416"/>
      <c r="D60" s="414">
        <v>100</v>
      </c>
      <c r="E60" s="34" t="s">
        <v>43</v>
      </c>
      <c r="F60" s="398">
        <v>40</v>
      </c>
      <c r="G60" s="398">
        <v>40</v>
      </c>
      <c r="H60" s="34"/>
      <c r="I60" s="34"/>
      <c r="J60" s="34"/>
      <c r="K60" s="34"/>
      <c r="L60" s="46"/>
      <c r="M60" s="46"/>
      <c r="N60" s="38"/>
      <c r="O60" s="38"/>
      <c r="P60" s="38"/>
      <c r="Q60" s="38"/>
    </row>
    <row r="61" spans="1:17">
      <c r="A61" s="524"/>
      <c r="B61" s="524"/>
      <c r="C61" s="416"/>
      <c r="D61" s="414"/>
      <c r="E61" s="34" t="s">
        <v>44</v>
      </c>
      <c r="F61" s="398">
        <v>5</v>
      </c>
      <c r="G61" s="398">
        <v>5</v>
      </c>
      <c r="H61" s="34"/>
      <c r="I61" s="34"/>
      <c r="J61" s="34"/>
      <c r="K61" s="34"/>
      <c r="L61" s="46"/>
      <c r="M61" s="46"/>
      <c r="N61" s="38"/>
      <c r="O61" s="38"/>
      <c r="P61" s="38"/>
      <c r="Q61" s="38"/>
    </row>
    <row r="62" spans="1:17">
      <c r="A62" s="524"/>
      <c r="B62" s="524"/>
      <c r="C62" s="416"/>
      <c r="D62" s="414"/>
      <c r="E62" s="34" t="s">
        <v>38</v>
      </c>
      <c r="F62" s="398">
        <v>7.2</v>
      </c>
      <c r="G62" s="398">
        <v>6</v>
      </c>
      <c r="H62" s="34"/>
      <c r="I62" s="34"/>
      <c r="J62" s="34"/>
      <c r="K62" s="34"/>
      <c r="L62" s="46"/>
      <c r="M62" s="46"/>
      <c r="N62" s="38"/>
      <c r="O62" s="38"/>
      <c r="P62" s="38"/>
      <c r="Q62" s="38"/>
    </row>
    <row r="63" spans="1:17">
      <c r="A63" s="524"/>
      <c r="B63" s="524"/>
      <c r="C63" s="416"/>
      <c r="D63" s="415"/>
      <c r="E63" s="34" t="s">
        <v>33</v>
      </c>
      <c r="F63" s="398">
        <v>3</v>
      </c>
      <c r="G63" s="398">
        <v>3</v>
      </c>
      <c r="H63" s="34"/>
      <c r="I63" s="34"/>
      <c r="J63" s="34"/>
      <c r="K63" s="34"/>
      <c r="L63" s="46"/>
      <c r="M63" s="46"/>
      <c r="N63" s="38"/>
      <c r="O63" s="38"/>
      <c r="P63" s="38"/>
      <c r="Q63" s="38"/>
    </row>
    <row r="64" spans="1:17">
      <c r="A64" s="524"/>
      <c r="B64" s="524"/>
      <c r="C64" s="416"/>
      <c r="D64" s="415"/>
      <c r="E64" s="34" t="s">
        <v>46</v>
      </c>
      <c r="F64" s="398">
        <v>75</v>
      </c>
      <c r="G64" s="398">
        <v>60</v>
      </c>
      <c r="H64" s="34"/>
      <c r="I64" s="34"/>
      <c r="J64" s="34"/>
      <c r="K64" s="34"/>
      <c r="L64" s="46"/>
      <c r="M64" s="46"/>
      <c r="N64" s="38"/>
      <c r="O64" s="38"/>
      <c r="P64" s="38"/>
      <c r="Q64" s="38"/>
    </row>
  </sheetData>
  <mergeCells count="31">
    <mergeCell ref="A29:A34"/>
    <mergeCell ref="B17:C17"/>
    <mergeCell ref="A18:G18"/>
    <mergeCell ref="A44:A45"/>
    <mergeCell ref="B44:B45"/>
    <mergeCell ref="A37:A38"/>
    <mergeCell ref="B37:B38"/>
    <mergeCell ref="A20:A28"/>
    <mergeCell ref="B20:B28"/>
    <mergeCell ref="B35:B36"/>
    <mergeCell ref="A35:A36"/>
    <mergeCell ref="B29:B34"/>
    <mergeCell ref="A43:E43"/>
    <mergeCell ref="B10:B13"/>
    <mergeCell ref="A10:A13"/>
    <mergeCell ref="B6:B9"/>
    <mergeCell ref="A6:A9"/>
    <mergeCell ref="A1:N1"/>
    <mergeCell ref="A3:A4"/>
    <mergeCell ref="C3:D3"/>
    <mergeCell ref="E3:E4"/>
    <mergeCell ref="F3:K3"/>
    <mergeCell ref="L3:Q3"/>
    <mergeCell ref="A46:A50"/>
    <mergeCell ref="A51:A56"/>
    <mergeCell ref="A58:A59"/>
    <mergeCell ref="A60:A64"/>
    <mergeCell ref="B46:B50"/>
    <mergeCell ref="B51:B56"/>
    <mergeCell ref="B58:B59"/>
    <mergeCell ref="B60:B64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>
      <selection activeCell="A2" sqref="A2"/>
    </sheetView>
  </sheetViews>
  <sheetFormatPr defaultRowHeight="15"/>
  <cols>
    <col min="1" max="1" width="5.28515625" style="23" customWidth="1"/>
    <col min="2" max="2" width="22.42578125" style="23" customWidth="1"/>
    <col min="3" max="4" width="6.7109375" style="23" customWidth="1"/>
    <col min="5" max="5" width="20.5703125" style="23" customWidth="1"/>
    <col min="6" max="17" width="6.5703125" style="23" customWidth="1"/>
    <col min="18" max="16384" width="9.140625" style="23"/>
  </cols>
  <sheetData>
    <row r="1" spans="1:17">
      <c r="A1" s="532" t="s">
        <v>436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7">
      <c r="A2" s="36"/>
      <c r="B2" s="36"/>
      <c r="C2" s="91"/>
      <c r="D2" s="91"/>
      <c r="E2" s="91" t="s">
        <v>416</v>
      </c>
      <c r="F2" s="36"/>
      <c r="G2" s="36"/>
      <c r="H2" s="36"/>
      <c r="I2" s="36"/>
      <c r="J2" s="36"/>
      <c r="K2" s="36"/>
    </row>
    <row r="3" spans="1:17">
      <c r="A3" s="524" t="s">
        <v>23</v>
      </c>
      <c r="B3" s="34" t="s">
        <v>346</v>
      </c>
      <c r="C3" s="533" t="s">
        <v>182</v>
      </c>
      <c r="D3" s="534"/>
      <c r="E3" s="525" t="s">
        <v>184</v>
      </c>
      <c r="F3" s="535" t="s">
        <v>144</v>
      </c>
      <c r="G3" s="535"/>
      <c r="H3" s="535"/>
      <c r="I3" s="535"/>
      <c r="J3" s="535"/>
      <c r="K3" s="535"/>
      <c r="L3" s="533" t="s">
        <v>179</v>
      </c>
      <c r="M3" s="536"/>
      <c r="N3" s="536"/>
      <c r="O3" s="536"/>
      <c r="P3" s="536"/>
      <c r="Q3" s="534"/>
    </row>
    <row r="4" spans="1:17">
      <c r="A4" s="524"/>
      <c r="B4" s="40" t="s">
        <v>154</v>
      </c>
      <c r="C4" s="55" t="s">
        <v>145</v>
      </c>
      <c r="D4" s="55" t="s">
        <v>183</v>
      </c>
      <c r="E4" s="525"/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26</v>
      </c>
      <c r="M4" s="34" t="s">
        <v>27</v>
      </c>
      <c r="N4" s="34" t="s">
        <v>28</v>
      </c>
      <c r="O4" s="34" t="s">
        <v>29</v>
      </c>
      <c r="P4" s="34" t="s">
        <v>30</v>
      </c>
      <c r="Q4" s="34" t="s">
        <v>31</v>
      </c>
    </row>
    <row r="5" spans="1:17" ht="15" customHeight="1">
      <c r="A5" s="566">
        <v>307</v>
      </c>
      <c r="B5" s="569" t="s">
        <v>319</v>
      </c>
      <c r="C5" s="442">
        <v>60</v>
      </c>
      <c r="D5" s="442">
        <v>80</v>
      </c>
      <c r="E5" s="443" t="s">
        <v>251</v>
      </c>
      <c r="F5" s="444">
        <v>48</v>
      </c>
      <c r="G5" s="444">
        <v>40</v>
      </c>
      <c r="H5" s="237">
        <v>5.6</v>
      </c>
      <c r="I5" s="237">
        <v>8.6999999999999993</v>
      </c>
      <c r="J5" s="237">
        <v>1.5</v>
      </c>
      <c r="K5" s="237">
        <v>106</v>
      </c>
      <c r="L5" s="444">
        <v>64</v>
      </c>
      <c r="M5" s="444">
        <v>53.3</v>
      </c>
      <c r="N5" s="445">
        <v>7.4</v>
      </c>
      <c r="O5" s="445">
        <v>11.6</v>
      </c>
      <c r="P5" s="445">
        <v>2</v>
      </c>
      <c r="Q5" s="445">
        <v>141.30000000000001</v>
      </c>
    </row>
    <row r="6" spans="1:17" ht="15" customHeight="1">
      <c r="A6" s="567"/>
      <c r="B6" s="570"/>
      <c r="C6" s="446"/>
      <c r="D6" s="446"/>
      <c r="E6" s="443" t="s">
        <v>55</v>
      </c>
      <c r="F6" s="444">
        <v>25</v>
      </c>
      <c r="G6" s="444">
        <v>25</v>
      </c>
      <c r="H6" s="447"/>
      <c r="I6" s="447"/>
      <c r="J6" s="447"/>
      <c r="K6" s="447"/>
      <c r="L6" s="444">
        <v>33</v>
      </c>
      <c r="M6" s="444">
        <v>33</v>
      </c>
      <c r="N6" s="447"/>
      <c r="O6" s="447"/>
      <c r="P6" s="447"/>
      <c r="Q6" s="447"/>
    </row>
    <row r="7" spans="1:17">
      <c r="A7" s="568"/>
      <c r="B7" s="571"/>
      <c r="C7" s="446"/>
      <c r="D7" s="446"/>
      <c r="E7" s="443" t="s">
        <v>201</v>
      </c>
      <c r="F7" s="444">
        <v>2.5</v>
      </c>
      <c r="G7" s="444">
        <v>2.5</v>
      </c>
      <c r="H7" s="447"/>
      <c r="I7" s="447"/>
      <c r="J7" s="447"/>
      <c r="K7" s="447"/>
      <c r="L7" s="444">
        <v>3.5</v>
      </c>
      <c r="M7" s="444">
        <v>3.5</v>
      </c>
      <c r="N7" s="447"/>
      <c r="O7" s="447"/>
      <c r="P7" s="447"/>
      <c r="Q7" s="447"/>
    </row>
    <row r="8" spans="1:17" ht="15" customHeight="1">
      <c r="A8" s="572">
        <v>264</v>
      </c>
      <c r="B8" s="573" t="s">
        <v>417</v>
      </c>
      <c r="C8" s="251">
        <v>150</v>
      </c>
      <c r="D8" s="251">
        <v>200</v>
      </c>
      <c r="E8" s="448" t="s">
        <v>418</v>
      </c>
      <c r="F8" s="449">
        <v>23</v>
      </c>
      <c r="G8" s="449">
        <v>23</v>
      </c>
      <c r="H8" s="450">
        <v>5.5</v>
      </c>
      <c r="I8" s="450">
        <v>5.6</v>
      </c>
      <c r="J8" s="450">
        <v>23.4</v>
      </c>
      <c r="K8" s="450">
        <v>187.7</v>
      </c>
      <c r="L8" s="449">
        <v>30</v>
      </c>
      <c r="M8" s="449">
        <v>30</v>
      </c>
      <c r="N8" s="450">
        <v>7.4</v>
      </c>
      <c r="O8" s="450">
        <v>7.4</v>
      </c>
      <c r="P8" s="450">
        <v>36.5</v>
      </c>
      <c r="Q8" s="450">
        <v>250</v>
      </c>
    </row>
    <row r="9" spans="1:17" ht="15" customHeight="1">
      <c r="A9" s="572"/>
      <c r="B9" s="573"/>
      <c r="C9" s="229"/>
      <c r="D9" s="229"/>
      <c r="E9" s="451" t="s">
        <v>55</v>
      </c>
      <c r="F9" s="449">
        <v>100</v>
      </c>
      <c r="G9" s="449">
        <v>100</v>
      </c>
      <c r="H9" s="452"/>
      <c r="I9" s="452"/>
      <c r="J9" s="452"/>
      <c r="K9" s="452"/>
      <c r="L9" s="449">
        <v>130</v>
      </c>
      <c r="M9" s="449">
        <v>130</v>
      </c>
      <c r="N9" s="452"/>
      <c r="O9" s="452"/>
      <c r="P9" s="452"/>
      <c r="Q9" s="452"/>
    </row>
    <row r="10" spans="1:17" ht="15" customHeight="1">
      <c r="A10" s="572"/>
      <c r="B10" s="573"/>
      <c r="C10" s="229"/>
      <c r="D10" s="229"/>
      <c r="E10" s="453" t="s">
        <v>35</v>
      </c>
      <c r="F10" s="454">
        <v>3.5</v>
      </c>
      <c r="G10" s="454">
        <v>3.5</v>
      </c>
      <c r="H10" s="452"/>
      <c r="I10" s="452"/>
      <c r="J10" s="452"/>
      <c r="K10" s="452"/>
      <c r="L10" s="454">
        <v>4.5</v>
      </c>
      <c r="M10" s="454">
        <v>4.5</v>
      </c>
      <c r="N10" s="452"/>
      <c r="O10" s="452"/>
      <c r="P10" s="452"/>
      <c r="Q10" s="452"/>
    </row>
    <row r="11" spans="1:17" ht="15" customHeight="1">
      <c r="A11" s="572"/>
      <c r="B11" s="573"/>
      <c r="C11" s="229"/>
      <c r="D11" s="229"/>
      <c r="E11" s="451" t="s">
        <v>56</v>
      </c>
      <c r="F11" s="454">
        <v>3.5</v>
      </c>
      <c r="G11" s="454">
        <v>3.5</v>
      </c>
      <c r="H11" s="452"/>
      <c r="I11" s="452"/>
      <c r="J11" s="452"/>
      <c r="K11" s="452"/>
      <c r="L11" s="454">
        <v>4.5</v>
      </c>
      <c r="M11" s="454">
        <v>4.5</v>
      </c>
      <c r="N11" s="452"/>
      <c r="O11" s="452"/>
      <c r="P11" s="452"/>
      <c r="Q11" s="452"/>
    </row>
    <row r="12" spans="1:17">
      <c r="A12" s="564">
        <v>493</v>
      </c>
      <c r="B12" s="565" t="s">
        <v>171</v>
      </c>
      <c r="C12" s="455">
        <v>200</v>
      </c>
      <c r="D12" s="455">
        <v>200</v>
      </c>
      <c r="E12" s="456" t="s">
        <v>34</v>
      </c>
      <c r="F12" s="457">
        <v>1</v>
      </c>
      <c r="G12" s="457">
        <v>1</v>
      </c>
      <c r="H12" s="458">
        <v>0.1</v>
      </c>
      <c r="I12" s="458">
        <v>0</v>
      </c>
      <c r="J12" s="263">
        <v>15</v>
      </c>
      <c r="K12" s="263">
        <v>60</v>
      </c>
      <c r="L12" s="457">
        <v>1</v>
      </c>
      <c r="M12" s="457">
        <v>1</v>
      </c>
      <c r="N12" s="459">
        <v>0.1</v>
      </c>
      <c r="O12" s="459">
        <v>0</v>
      </c>
      <c r="P12" s="292">
        <v>15</v>
      </c>
      <c r="Q12" s="292">
        <v>60</v>
      </c>
    </row>
    <row r="13" spans="1:17">
      <c r="A13" s="564"/>
      <c r="B13" s="565"/>
      <c r="C13" s="455"/>
      <c r="D13" s="455"/>
      <c r="E13" s="456" t="s">
        <v>35</v>
      </c>
      <c r="F13" s="457">
        <v>13</v>
      </c>
      <c r="G13" s="457">
        <v>13</v>
      </c>
      <c r="H13" s="460"/>
      <c r="I13" s="460"/>
      <c r="J13" s="461"/>
      <c r="K13" s="461"/>
      <c r="L13" s="457">
        <v>13</v>
      </c>
      <c r="M13" s="457">
        <v>13</v>
      </c>
      <c r="N13" s="459"/>
      <c r="O13" s="459"/>
      <c r="P13" s="292"/>
      <c r="Q13" s="292"/>
    </row>
    <row r="14" spans="1:17" ht="13.5" customHeight="1">
      <c r="A14" s="455">
        <v>111</v>
      </c>
      <c r="B14" s="462" t="s">
        <v>341</v>
      </c>
      <c r="C14" s="133">
        <v>40</v>
      </c>
      <c r="D14" s="133">
        <v>60</v>
      </c>
      <c r="E14" s="463" t="s">
        <v>342</v>
      </c>
      <c r="F14" s="464">
        <v>40</v>
      </c>
      <c r="G14" s="464">
        <v>40</v>
      </c>
      <c r="H14" s="465">
        <v>3</v>
      </c>
      <c r="I14" s="465">
        <v>1.1599999999999999</v>
      </c>
      <c r="J14" s="465">
        <v>20.5</v>
      </c>
      <c r="K14" s="465">
        <v>104.8</v>
      </c>
      <c r="L14" s="464">
        <v>60</v>
      </c>
      <c r="M14" s="464">
        <v>60</v>
      </c>
      <c r="N14" s="465">
        <v>4.5</v>
      </c>
      <c r="O14" s="465">
        <v>1.8</v>
      </c>
      <c r="P14" s="465">
        <v>30.7</v>
      </c>
      <c r="Q14" s="458">
        <v>118</v>
      </c>
    </row>
    <row r="15" spans="1:17">
      <c r="A15" s="455">
        <v>112</v>
      </c>
      <c r="B15" s="462" t="s">
        <v>152</v>
      </c>
      <c r="C15" s="122">
        <v>80</v>
      </c>
      <c r="D15" s="121">
        <v>80</v>
      </c>
      <c r="E15" s="456" t="s">
        <v>62</v>
      </c>
      <c r="F15" s="457">
        <v>140</v>
      </c>
      <c r="G15" s="457">
        <v>140</v>
      </c>
      <c r="H15" s="458">
        <v>0.5</v>
      </c>
      <c r="I15" s="458">
        <v>0.5</v>
      </c>
      <c r="J15" s="458">
        <v>13.7</v>
      </c>
      <c r="K15" s="458">
        <v>66.2</v>
      </c>
      <c r="L15" s="457">
        <v>140</v>
      </c>
      <c r="M15" s="457">
        <v>140</v>
      </c>
      <c r="N15" s="458">
        <v>0.5</v>
      </c>
      <c r="O15" s="458">
        <v>0.5</v>
      </c>
      <c r="P15" s="458">
        <v>13.7</v>
      </c>
      <c r="Q15" s="458">
        <v>66.2</v>
      </c>
    </row>
    <row r="16" spans="1:17">
      <c r="A16" s="34"/>
      <c r="B16" s="557" t="s">
        <v>180</v>
      </c>
      <c r="C16" s="558"/>
      <c r="D16" s="389"/>
      <c r="E16" s="33"/>
      <c r="F16" s="65"/>
      <c r="G16" s="65"/>
      <c r="H16" s="66">
        <f>SUM(H5:H15)</f>
        <v>14.7</v>
      </c>
      <c r="I16" s="66">
        <f t="shared" ref="I16:Q16" si="0">SUM(I5:I15)</f>
        <v>15.959999999999999</v>
      </c>
      <c r="J16" s="66">
        <f t="shared" si="0"/>
        <v>74.099999999999994</v>
      </c>
      <c r="K16" s="66">
        <f t="shared" si="0"/>
        <v>524.70000000000005</v>
      </c>
      <c r="L16" s="66"/>
      <c r="M16" s="66"/>
      <c r="N16" s="66">
        <f t="shared" si="0"/>
        <v>19.899999999999999</v>
      </c>
      <c r="O16" s="66">
        <f t="shared" si="0"/>
        <v>21.3</v>
      </c>
      <c r="P16" s="66">
        <f t="shared" si="0"/>
        <v>97.9</v>
      </c>
      <c r="Q16" s="66">
        <f t="shared" si="0"/>
        <v>635.5</v>
      </c>
    </row>
    <row r="17" spans="1:17">
      <c r="A17" s="559" t="s">
        <v>153</v>
      </c>
      <c r="B17" s="560"/>
      <c r="C17" s="560"/>
      <c r="D17" s="560"/>
      <c r="E17" s="560"/>
      <c r="F17" s="560"/>
      <c r="G17" s="561"/>
      <c r="H17" s="46"/>
      <c r="I17" s="46"/>
      <c r="J17" s="46"/>
      <c r="K17" s="46"/>
      <c r="L17" s="34"/>
      <c r="M17" s="34"/>
      <c r="N17" s="34"/>
      <c r="O17" s="34"/>
      <c r="P17" s="34"/>
      <c r="Q17" s="24"/>
    </row>
    <row r="18" spans="1:17" ht="15" customHeight="1">
      <c r="A18" s="555">
        <v>19</v>
      </c>
      <c r="B18" s="580" t="s">
        <v>286</v>
      </c>
      <c r="C18" s="204">
        <v>60</v>
      </c>
      <c r="D18" s="204">
        <v>100</v>
      </c>
      <c r="E18" s="216" t="s">
        <v>65</v>
      </c>
      <c r="F18" s="217">
        <v>34.200000000000003</v>
      </c>
      <c r="G18" s="217">
        <v>28.8</v>
      </c>
      <c r="H18" s="218">
        <v>0.5</v>
      </c>
      <c r="I18" s="218">
        <v>3.1</v>
      </c>
      <c r="J18" s="218">
        <v>2.1</v>
      </c>
      <c r="K18" s="218">
        <v>38.4</v>
      </c>
      <c r="L18" s="401">
        <v>57</v>
      </c>
      <c r="M18" s="401">
        <v>48</v>
      </c>
      <c r="N18" s="218">
        <v>0.9</v>
      </c>
      <c r="O18" s="218">
        <v>5.0999999999999996</v>
      </c>
      <c r="P18" s="218">
        <v>3.6</v>
      </c>
      <c r="Q18" s="218">
        <v>64</v>
      </c>
    </row>
    <row r="19" spans="1:17">
      <c r="A19" s="555"/>
      <c r="B19" s="580"/>
      <c r="C19" s="220"/>
      <c r="D19" s="220"/>
      <c r="E19" s="216" t="s">
        <v>66</v>
      </c>
      <c r="F19" s="217">
        <v>26.4</v>
      </c>
      <c r="G19" s="217">
        <v>21</v>
      </c>
      <c r="H19" s="218"/>
      <c r="I19" s="218"/>
      <c r="J19" s="218"/>
      <c r="K19" s="218"/>
      <c r="L19" s="401">
        <v>44</v>
      </c>
      <c r="M19" s="401">
        <v>35</v>
      </c>
      <c r="N19" s="217"/>
      <c r="O19" s="217"/>
      <c r="P19" s="217"/>
      <c r="Q19" s="217"/>
    </row>
    <row r="20" spans="1:17">
      <c r="A20" s="555"/>
      <c r="B20" s="580"/>
      <c r="C20" s="220"/>
      <c r="D20" s="220"/>
      <c r="E20" s="216" t="s">
        <v>38</v>
      </c>
      <c r="F20" s="217">
        <v>8.5</v>
      </c>
      <c r="G20" s="217">
        <v>7.2</v>
      </c>
      <c r="H20" s="218"/>
      <c r="I20" s="218"/>
      <c r="J20" s="218"/>
      <c r="K20" s="218"/>
      <c r="L20" s="401">
        <v>14</v>
      </c>
      <c r="M20" s="401">
        <v>12</v>
      </c>
      <c r="N20" s="217"/>
      <c r="O20" s="217"/>
      <c r="P20" s="217"/>
      <c r="Q20" s="217"/>
    </row>
    <row r="21" spans="1:17">
      <c r="A21" s="555"/>
      <c r="B21" s="580"/>
      <c r="C21" s="220"/>
      <c r="D21" s="220"/>
      <c r="E21" s="216" t="s">
        <v>41</v>
      </c>
      <c r="F21" s="217">
        <v>5.5</v>
      </c>
      <c r="G21" s="217">
        <v>5.5</v>
      </c>
      <c r="H21" s="218"/>
      <c r="I21" s="218"/>
      <c r="J21" s="218"/>
      <c r="K21" s="218"/>
      <c r="L21" s="401">
        <v>6</v>
      </c>
      <c r="M21" s="401">
        <v>6</v>
      </c>
      <c r="N21" s="217"/>
      <c r="O21" s="217"/>
      <c r="P21" s="217"/>
      <c r="Q21" s="217"/>
    </row>
    <row r="22" spans="1:17" ht="16.5" customHeight="1">
      <c r="A22" s="574" t="s">
        <v>279</v>
      </c>
      <c r="B22" s="577" t="s">
        <v>419</v>
      </c>
      <c r="C22" s="61" t="s">
        <v>158</v>
      </c>
      <c r="D22" s="61" t="s">
        <v>329</v>
      </c>
      <c r="E22" s="164" t="s">
        <v>32</v>
      </c>
      <c r="F22" s="65">
        <v>10</v>
      </c>
      <c r="G22" s="65">
        <v>10</v>
      </c>
      <c r="H22" s="71">
        <v>8.8000000000000007</v>
      </c>
      <c r="I22" s="71">
        <v>8.1999999999999993</v>
      </c>
      <c r="J22" s="71">
        <v>12.299999999999999</v>
      </c>
      <c r="K22" s="71">
        <v>188</v>
      </c>
      <c r="L22" s="398">
        <v>13</v>
      </c>
      <c r="M22" s="398">
        <v>13</v>
      </c>
      <c r="N22" s="71">
        <v>13.9</v>
      </c>
      <c r="O22" s="71">
        <v>12.3</v>
      </c>
      <c r="P22" s="71">
        <v>15.42</v>
      </c>
      <c r="Q22" s="71">
        <v>265</v>
      </c>
    </row>
    <row r="23" spans="1:17">
      <c r="A23" s="575"/>
      <c r="B23" s="578"/>
      <c r="C23" s="61"/>
      <c r="D23" s="61"/>
      <c r="E23" s="164" t="s">
        <v>37</v>
      </c>
      <c r="F23" s="65">
        <v>80</v>
      </c>
      <c r="G23" s="65">
        <v>50</v>
      </c>
      <c r="H23" s="71"/>
      <c r="I23" s="71"/>
      <c r="J23" s="71"/>
      <c r="K23" s="71"/>
      <c r="L23" s="398">
        <v>100</v>
      </c>
      <c r="M23" s="398">
        <v>75</v>
      </c>
      <c r="N23" s="115"/>
      <c r="O23" s="115"/>
      <c r="P23" s="115"/>
      <c r="Q23" s="115"/>
    </row>
    <row r="24" spans="1:17">
      <c r="A24" s="575"/>
      <c r="B24" s="578"/>
      <c r="C24" s="61"/>
      <c r="D24" s="61"/>
      <c r="E24" s="164" t="s">
        <v>39</v>
      </c>
      <c r="F24" s="398">
        <v>10</v>
      </c>
      <c r="G24" s="398">
        <v>8</v>
      </c>
      <c r="H24" s="71"/>
      <c r="I24" s="71"/>
      <c r="J24" s="71"/>
      <c r="K24" s="71"/>
      <c r="L24" s="65">
        <v>12.5</v>
      </c>
      <c r="M24" s="398">
        <v>10</v>
      </c>
      <c r="N24" s="115"/>
      <c r="O24" s="115"/>
      <c r="P24" s="115"/>
      <c r="Q24" s="115"/>
    </row>
    <row r="25" spans="1:17" ht="14.25" customHeight="1">
      <c r="A25" s="575"/>
      <c r="B25" s="578"/>
      <c r="C25" s="61"/>
      <c r="D25" s="61"/>
      <c r="E25" s="164" t="s">
        <v>143</v>
      </c>
      <c r="F25" s="398">
        <v>1</v>
      </c>
      <c r="G25" s="398">
        <v>1</v>
      </c>
      <c r="H25" s="71"/>
      <c r="I25" s="71"/>
      <c r="J25" s="71"/>
      <c r="K25" s="71"/>
      <c r="L25" s="398">
        <v>1</v>
      </c>
      <c r="M25" s="398">
        <v>1</v>
      </c>
      <c r="N25" s="115"/>
      <c r="O25" s="115"/>
      <c r="P25" s="115"/>
      <c r="Q25" s="115"/>
    </row>
    <row r="26" spans="1:17">
      <c r="A26" s="575"/>
      <c r="B26" s="578"/>
      <c r="C26" s="61"/>
      <c r="D26" s="61"/>
      <c r="E26" s="164" t="s">
        <v>38</v>
      </c>
      <c r="F26" s="398">
        <v>12.2</v>
      </c>
      <c r="G26" s="398">
        <v>10</v>
      </c>
      <c r="H26" s="71"/>
      <c r="I26" s="71"/>
      <c r="J26" s="71"/>
      <c r="K26" s="71"/>
      <c r="L26" s="65">
        <v>15.25</v>
      </c>
      <c r="M26" s="65">
        <v>12.5</v>
      </c>
      <c r="N26" s="115"/>
      <c r="O26" s="115"/>
      <c r="P26" s="115"/>
      <c r="Q26" s="115"/>
    </row>
    <row r="27" spans="1:17">
      <c r="A27" s="575"/>
      <c r="B27" s="578"/>
      <c r="C27" s="61"/>
      <c r="D27" s="61"/>
      <c r="E27" s="164" t="s">
        <v>33</v>
      </c>
      <c r="F27" s="398">
        <v>2</v>
      </c>
      <c r="G27" s="398">
        <v>2</v>
      </c>
      <c r="H27" s="71"/>
      <c r="I27" s="71"/>
      <c r="J27" s="71"/>
      <c r="K27" s="71"/>
      <c r="L27" s="65">
        <v>2.5</v>
      </c>
      <c r="M27" s="65">
        <v>2.5</v>
      </c>
      <c r="N27" s="115"/>
      <c r="O27" s="115"/>
      <c r="P27" s="115"/>
      <c r="Q27" s="115"/>
    </row>
    <row r="28" spans="1:17">
      <c r="A28" s="576"/>
      <c r="B28" s="579"/>
      <c r="C28" s="388"/>
      <c r="D28" s="388"/>
      <c r="E28" s="391" t="s">
        <v>210</v>
      </c>
      <c r="F28" s="398">
        <v>24</v>
      </c>
      <c r="G28" s="398">
        <v>15</v>
      </c>
      <c r="H28" s="71"/>
      <c r="I28" s="71"/>
      <c r="J28" s="71"/>
      <c r="K28" s="71"/>
      <c r="L28" s="398">
        <v>40</v>
      </c>
      <c r="M28" s="398">
        <v>25</v>
      </c>
      <c r="N28" s="71"/>
      <c r="O28" s="71"/>
      <c r="P28" s="71"/>
      <c r="Q28" s="71"/>
    </row>
    <row r="29" spans="1:17" ht="15.75" customHeight="1">
      <c r="A29" s="524">
        <v>381</v>
      </c>
      <c r="B29" s="581" t="s">
        <v>162</v>
      </c>
      <c r="C29" s="94">
        <v>100</v>
      </c>
      <c r="D29" s="94">
        <v>100</v>
      </c>
      <c r="E29" s="234" t="s">
        <v>274</v>
      </c>
      <c r="F29" s="432">
        <v>116</v>
      </c>
      <c r="G29" s="432">
        <v>86</v>
      </c>
      <c r="H29" s="236">
        <v>17.8</v>
      </c>
      <c r="I29" s="236">
        <v>17.5</v>
      </c>
      <c r="J29" s="236">
        <v>14.3</v>
      </c>
      <c r="K29" s="237">
        <v>286</v>
      </c>
      <c r="L29" s="432">
        <v>116</v>
      </c>
      <c r="M29" s="432">
        <v>86</v>
      </c>
      <c r="N29" s="236">
        <v>17.8</v>
      </c>
      <c r="O29" s="236">
        <v>17.5</v>
      </c>
      <c r="P29" s="236">
        <v>14.3</v>
      </c>
      <c r="Q29" s="237">
        <v>286</v>
      </c>
    </row>
    <row r="30" spans="1:17">
      <c r="A30" s="524"/>
      <c r="B30" s="582"/>
      <c r="C30" s="94"/>
      <c r="D30" s="94"/>
      <c r="E30" s="234" t="s">
        <v>275</v>
      </c>
      <c r="F30" s="432">
        <v>16</v>
      </c>
      <c r="G30" s="432">
        <v>16</v>
      </c>
      <c r="H30" s="237"/>
      <c r="I30" s="237"/>
      <c r="J30" s="237"/>
      <c r="K30" s="237"/>
      <c r="L30" s="432">
        <v>16</v>
      </c>
      <c r="M30" s="432">
        <v>16</v>
      </c>
      <c r="N30" s="237"/>
      <c r="O30" s="237"/>
      <c r="P30" s="237"/>
      <c r="Q30" s="237"/>
    </row>
    <row r="31" spans="1:17">
      <c r="A31" s="524"/>
      <c r="B31" s="582"/>
      <c r="C31" s="94"/>
      <c r="D31" s="94"/>
      <c r="E31" s="234" t="s">
        <v>55</v>
      </c>
      <c r="F31" s="432">
        <v>23</v>
      </c>
      <c r="G31" s="432">
        <v>23</v>
      </c>
      <c r="H31" s="237"/>
      <c r="I31" s="237"/>
      <c r="J31" s="237"/>
      <c r="K31" s="237"/>
      <c r="L31" s="432">
        <v>23</v>
      </c>
      <c r="M31" s="432">
        <v>23</v>
      </c>
      <c r="N31" s="237"/>
      <c r="O31" s="237"/>
      <c r="P31" s="237"/>
      <c r="Q31" s="237"/>
    </row>
    <row r="32" spans="1:17">
      <c r="A32" s="524"/>
      <c r="B32" s="583"/>
      <c r="C32" s="112"/>
      <c r="D32" s="112"/>
      <c r="E32" s="240" t="s">
        <v>201</v>
      </c>
      <c r="F32" s="235">
        <v>7</v>
      </c>
      <c r="G32" s="235">
        <v>7</v>
      </c>
      <c r="H32" s="237"/>
      <c r="I32" s="237"/>
      <c r="J32" s="237"/>
      <c r="K32" s="237"/>
      <c r="L32" s="235">
        <v>7</v>
      </c>
      <c r="M32" s="235">
        <v>7</v>
      </c>
      <c r="N32" s="237"/>
      <c r="O32" s="237"/>
      <c r="P32" s="237"/>
      <c r="Q32" s="237"/>
    </row>
    <row r="33" spans="1:17">
      <c r="A33" s="584" t="s">
        <v>336</v>
      </c>
      <c r="B33" s="586" t="s">
        <v>335</v>
      </c>
      <c r="C33" s="332">
        <v>150</v>
      </c>
      <c r="D33" s="121">
        <v>180</v>
      </c>
      <c r="E33" s="221" t="s">
        <v>37</v>
      </c>
      <c r="F33" s="223">
        <v>64.5</v>
      </c>
      <c r="G33" s="395">
        <v>48</v>
      </c>
      <c r="H33" s="263">
        <v>3</v>
      </c>
      <c r="I33" s="263">
        <v>13</v>
      </c>
      <c r="J33" s="263">
        <v>14</v>
      </c>
      <c r="K33" s="263">
        <v>191</v>
      </c>
      <c r="L33" s="327">
        <v>77.400000000000006</v>
      </c>
      <c r="M33" s="65">
        <v>57.6</v>
      </c>
      <c r="N33" s="71">
        <v>4.0999999999999996</v>
      </c>
      <c r="O33" s="71">
        <v>14.9</v>
      </c>
      <c r="P33" s="71">
        <v>16.7</v>
      </c>
      <c r="Q33" s="71">
        <v>217.8</v>
      </c>
    </row>
    <row r="34" spans="1:17">
      <c r="A34" s="585"/>
      <c r="B34" s="587"/>
      <c r="C34" s="121"/>
      <c r="D34" s="121"/>
      <c r="E34" s="221" t="s">
        <v>39</v>
      </c>
      <c r="F34" s="395">
        <v>30</v>
      </c>
      <c r="G34" s="395">
        <v>24</v>
      </c>
      <c r="H34" s="433"/>
      <c r="I34" s="433"/>
      <c r="J34" s="433"/>
      <c r="K34" s="433"/>
      <c r="L34" s="434">
        <v>36</v>
      </c>
      <c r="M34" s="65">
        <v>28.8</v>
      </c>
      <c r="N34" s="71"/>
      <c r="O34" s="71"/>
      <c r="P34" s="71"/>
      <c r="Q34" s="71"/>
    </row>
    <row r="35" spans="1:17">
      <c r="A35" s="585"/>
      <c r="B35" s="587"/>
      <c r="C35" s="121"/>
      <c r="D35" s="121"/>
      <c r="E35" s="221" t="s">
        <v>294</v>
      </c>
      <c r="F35" s="223">
        <v>37.5</v>
      </c>
      <c r="G35" s="395">
        <v>30</v>
      </c>
      <c r="H35" s="433"/>
      <c r="I35" s="433"/>
      <c r="J35" s="433"/>
      <c r="K35" s="433"/>
      <c r="L35" s="434">
        <v>45</v>
      </c>
      <c r="M35" s="398">
        <v>36</v>
      </c>
      <c r="N35" s="71"/>
      <c r="O35" s="71"/>
      <c r="P35" s="71"/>
      <c r="Q35" s="71"/>
    </row>
    <row r="36" spans="1:17">
      <c r="A36" s="585"/>
      <c r="B36" s="587"/>
      <c r="C36" s="121"/>
      <c r="D36" s="121"/>
      <c r="E36" s="221" t="s">
        <v>295</v>
      </c>
      <c r="F36" s="395">
        <v>36</v>
      </c>
      <c r="G36" s="395">
        <v>24</v>
      </c>
      <c r="H36" s="263"/>
      <c r="I36" s="263"/>
      <c r="J36" s="263"/>
      <c r="K36" s="263"/>
      <c r="L36" s="327">
        <v>43.2</v>
      </c>
      <c r="M36" s="65">
        <v>28.8</v>
      </c>
      <c r="N36" s="71"/>
      <c r="O36" s="71"/>
      <c r="P36" s="71"/>
      <c r="Q36" s="71"/>
    </row>
    <row r="37" spans="1:17">
      <c r="A37" s="585"/>
      <c r="B37" s="587"/>
      <c r="C37" s="121"/>
      <c r="D37" s="121"/>
      <c r="E37" s="221" t="s">
        <v>296</v>
      </c>
      <c r="F37" s="223">
        <v>11.3</v>
      </c>
      <c r="G37" s="223">
        <v>7.5</v>
      </c>
      <c r="H37" s="263"/>
      <c r="I37" s="263"/>
      <c r="J37" s="263"/>
      <c r="K37" s="263"/>
      <c r="L37" s="327">
        <v>13.5</v>
      </c>
      <c r="M37" s="65">
        <v>9</v>
      </c>
      <c r="N37" s="71"/>
      <c r="O37" s="71"/>
      <c r="P37" s="71"/>
      <c r="Q37" s="71"/>
    </row>
    <row r="38" spans="1:17">
      <c r="A38" s="585"/>
      <c r="B38" s="587"/>
      <c r="C38" s="121"/>
      <c r="D38" s="121"/>
      <c r="E38" s="221" t="s">
        <v>201</v>
      </c>
      <c r="F38" s="395">
        <v>6</v>
      </c>
      <c r="G38" s="395">
        <v>6</v>
      </c>
      <c r="H38" s="433"/>
      <c r="I38" s="433"/>
      <c r="J38" s="433"/>
      <c r="K38" s="433"/>
      <c r="L38" s="434">
        <v>7</v>
      </c>
      <c r="M38" s="398">
        <v>7</v>
      </c>
      <c r="N38" s="71"/>
      <c r="O38" s="71"/>
      <c r="P38" s="71"/>
      <c r="Q38" s="71"/>
    </row>
    <row r="39" spans="1:17" ht="15" customHeight="1">
      <c r="A39" s="585"/>
      <c r="B39" s="587"/>
      <c r="C39" s="121"/>
      <c r="D39" s="121"/>
      <c r="E39" s="265" t="s">
        <v>324</v>
      </c>
      <c r="F39" s="265"/>
      <c r="G39" s="321">
        <v>50</v>
      </c>
      <c r="H39" s="266"/>
      <c r="I39" s="266"/>
      <c r="J39" s="266"/>
      <c r="K39" s="266"/>
      <c r="L39" s="321"/>
      <c r="M39" s="321">
        <v>50</v>
      </c>
      <c r="N39" s="266"/>
      <c r="O39" s="266"/>
      <c r="P39" s="266"/>
      <c r="Q39" s="266"/>
    </row>
    <row r="40" spans="1:17">
      <c r="A40" s="585"/>
      <c r="B40" s="587"/>
      <c r="C40" s="121"/>
      <c r="D40" s="121"/>
      <c r="E40" s="221" t="s">
        <v>104</v>
      </c>
      <c r="F40" s="222">
        <v>1.3</v>
      </c>
      <c r="G40" s="222">
        <v>1.3</v>
      </c>
      <c r="H40" s="263"/>
      <c r="I40" s="263"/>
      <c r="J40" s="263"/>
      <c r="K40" s="263"/>
      <c r="L40" s="222">
        <v>1.3</v>
      </c>
      <c r="M40" s="222">
        <v>1.3</v>
      </c>
      <c r="N40" s="71"/>
      <c r="O40" s="71"/>
      <c r="P40" s="71"/>
      <c r="Q40" s="71"/>
    </row>
    <row r="41" spans="1:17">
      <c r="A41" s="585"/>
      <c r="B41" s="587"/>
      <c r="C41" s="121"/>
      <c r="D41" s="121"/>
      <c r="E41" s="221" t="s">
        <v>201</v>
      </c>
      <c r="F41" s="222">
        <v>1.2</v>
      </c>
      <c r="G41" s="222">
        <v>1.2</v>
      </c>
      <c r="H41" s="263"/>
      <c r="I41" s="263"/>
      <c r="J41" s="263"/>
      <c r="K41" s="263"/>
      <c r="L41" s="222">
        <v>1.2</v>
      </c>
      <c r="M41" s="222">
        <v>1.2</v>
      </c>
      <c r="N41" s="71"/>
      <c r="O41" s="71"/>
      <c r="P41" s="71"/>
      <c r="Q41" s="71"/>
    </row>
    <row r="42" spans="1:17">
      <c r="A42" s="585"/>
      <c r="B42" s="588"/>
      <c r="C42" s="121"/>
      <c r="D42" s="121"/>
      <c r="E42" s="221" t="s">
        <v>42</v>
      </c>
      <c r="F42" s="395">
        <v>13</v>
      </c>
      <c r="G42" s="395">
        <v>13</v>
      </c>
      <c r="H42" s="433"/>
      <c r="I42" s="433"/>
      <c r="J42" s="433"/>
      <c r="K42" s="433"/>
      <c r="L42" s="395">
        <v>13</v>
      </c>
      <c r="M42" s="395">
        <v>13</v>
      </c>
      <c r="N42" s="71"/>
      <c r="O42" s="71"/>
      <c r="P42" s="71"/>
      <c r="Q42" s="71"/>
    </row>
    <row r="43" spans="1:17">
      <c r="A43" s="562">
        <v>505</v>
      </c>
      <c r="B43" s="563" t="s">
        <v>304</v>
      </c>
      <c r="C43" s="275">
        <v>200</v>
      </c>
      <c r="D43" s="275">
        <v>200</v>
      </c>
      <c r="E43" s="221" t="s">
        <v>305</v>
      </c>
      <c r="F43" s="395">
        <v>25</v>
      </c>
      <c r="G43" s="395">
        <v>24</v>
      </c>
      <c r="H43" s="262">
        <v>0.2</v>
      </c>
      <c r="I43" s="262">
        <v>0.1</v>
      </c>
      <c r="J43" s="262">
        <v>21.5</v>
      </c>
      <c r="K43" s="262">
        <v>87</v>
      </c>
      <c r="L43" s="395">
        <v>25</v>
      </c>
      <c r="M43" s="395">
        <v>24</v>
      </c>
      <c r="N43" s="255">
        <v>0.2</v>
      </c>
      <c r="O43" s="255">
        <v>0.1</v>
      </c>
      <c r="P43" s="255">
        <v>21.5</v>
      </c>
      <c r="Q43" s="255">
        <v>87</v>
      </c>
    </row>
    <row r="44" spans="1:17">
      <c r="A44" s="562"/>
      <c r="B44" s="563"/>
      <c r="C44" s="279"/>
      <c r="D44" s="279"/>
      <c r="E44" s="221" t="s">
        <v>35</v>
      </c>
      <c r="F44" s="395">
        <v>13</v>
      </c>
      <c r="G44" s="395">
        <v>13</v>
      </c>
      <c r="H44" s="267"/>
      <c r="I44" s="267"/>
      <c r="J44" s="267"/>
      <c r="K44" s="267"/>
      <c r="L44" s="395">
        <v>13</v>
      </c>
      <c r="M44" s="395">
        <v>13</v>
      </c>
      <c r="N44" s="268"/>
      <c r="O44" s="268"/>
      <c r="P44" s="268"/>
      <c r="Q44" s="268"/>
    </row>
    <row r="45" spans="1:17">
      <c r="A45" s="562"/>
      <c r="B45" s="563"/>
      <c r="C45" s="279"/>
      <c r="D45" s="279"/>
      <c r="E45" s="221" t="s">
        <v>348</v>
      </c>
      <c r="F45" s="395">
        <v>6</v>
      </c>
      <c r="G45" s="395">
        <v>6</v>
      </c>
      <c r="H45" s="267"/>
      <c r="I45" s="267"/>
      <c r="J45" s="267"/>
      <c r="K45" s="267"/>
      <c r="L45" s="395">
        <v>6</v>
      </c>
      <c r="M45" s="395">
        <v>6</v>
      </c>
      <c r="N45" s="268"/>
      <c r="O45" s="268"/>
      <c r="P45" s="268"/>
      <c r="Q45" s="268"/>
    </row>
    <row r="46" spans="1:17">
      <c r="A46" s="562"/>
      <c r="B46" s="563"/>
      <c r="C46" s="279"/>
      <c r="D46" s="279"/>
      <c r="E46" s="221" t="s">
        <v>250</v>
      </c>
      <c r="F46" s="395">
        <v>180</v>
      </c>
      <c r="G46" s="395">
        <v>180</v>
      </c>
      <c r="H46" s="267"/>
      <c r="I46" s="267"/>
      <c r="J46" s="267"/>
      <c r="K46" s="267"/>
      <c r="L46" s="409">
        <v>180</v>
      </c>
      <c r="M46" s="409">
        <v>180</v>
      </c>
      <c r="N46" s="268"/>
      <c r="O46" s="268"/>
      <c r="P46" s="268"/>
      <c r="Q46" s="268"/>
    </row>
    <row r="47" spans="1:17" ht="13.5" customHeight="1">
      <c r="A47" s="94">
        <v>108</v>
      </c>
      <c r="B47" s="495" t="s">
        <v>170</v>
      </c>
      <c r="C47" s="73">
        <v>40</v>
      </c>
      <c r="D47" s="73">
        <v>50</v>
      </c>
      <c r="E47" s="429" t="s">
        <v>13</v>
      </c>
      <c r="F47" s="434">
        <v>40</v>
      </c>
      <c r="G47" s="434">
        <v>40</v>
      </c>
      <c r="H47" s="430">
        <v>3</v>
      </c>
      <c r="I47" s="430">
        <v>0.3</v>
      </c>
      <c r="J47" s="430">
        <v>19.600000000000001</v>
      </c>
      <c r="K47" s="430">
        <v>94</v>
      </c>
      <c r="L47" s="434">
        <v>50</v>
      </c>
      <c r="M47" s="434">
        <v>50</v>
      </c>
      <c r="N47" s="430">
        <v>3.8</v>
      </c>
      <c r="O47" s="430">
        <v>0.4</v>
      </c>
      <c r="P47" s="430">
        <v>24.6</v>
      </c>
      <c r="Q47" s="430">
        <v>117.5</v>
      </c>
    </row>
    <row r="48" spans="1:17">
      <c r="A48" s="94">
        <v>109</v>
      </c>
      <c r="B48" s="495" t="s">
        <v>177</v>
      </c>
      <c r="C48" s="73">
        <v>50</v>
      </c>
      <c r="D48" s="73">
        <v>70</v>
      </c>
      <c r="E48" s="429" t="s">
        <v>17</v>
      </c>
      <c r="F48" s="434">
        <v>50</v>
      </c>
      <c r="G48" s="434">
        <v>50</v>
      </c>
      <c r="H48" s="430">
        <v>3.3</v>
      </c>
      <c r="I48" s="430">
        <v>0.6</v>
      </c>
      <c r="J48" s="430">
        <v>16.7</v>
      </c>
      <c r="K48" s="430">
        <v>87</v>
      </c>
      <c r="L48" s="434">
        <v>70</v>
      </c>
      <c r="M48" s="434">
        <v>70</v>
      </c>
      <c r="N48" s="430">
        <v>4.5999999999999996</v>
      </c>
      <c r="O48" s="430">
        <v>0.8</v>
      </c>
      <c r="P48" s="430">
        <v>23.4</v>
      </c>
      <c r="Q48" s="430">
        <v>122</v>
      </c>
    </row>
    <row r="49" spans="1:17">
      <c r="A49" s="34"/>
      <c r="B49" s="174" t="s">
        <v>204</v>
      </c>
      <c r="C49" s="62"/>
      <c r="D49" s="62"/>
      <c r="E49" s="33"/>
      <c r="F49" s="46"/>
      <c r="G49" s="46"/>
      <c r="H49" s="66">
        <f>SUM(H18:H48)</f>
        <v>36.599999999999994</v>
      </c>
      <c r="I49" s="66">
        <f t="shared" ref="I49:Q49" si="1">SUM(I18:I48)</f>
        <v>42.8</v>
      </c>
      <c r="J49" s="66">
        <f t="shared" si="1"/>
        <v>100.50000000000001</v>
      </c>
      <c r="K49" s="66">
        <f t="shared" si="1"/>
        <v>971.4</v>
      </c>
      <c r="L49" s="66"/>
      <c r="M49" s="66"/>
      <c r="N49" s="66">
        <f t="shared" si="1"/>
        <v>45.300000000000004</v>
      </c>
      <c r="O49" s="66">
        <f t="shared" si="1"/>
        <v>51.099999999999994</v>
      </c>
      <c r="P49" s="66">
        <f t="shared" si="1"/>
        <v>119.52000000000001</v>
      </c>
      <c r="Q49" s="75">
        <f t="shared" si="1"/>
        <v>1159.3</v>
      </c>
    </row>
    <row r="50" spans="1:17">
      <c r="A50" s="34"/>
      <c r="B50" s="174" t="s">
        <v>181</v>
      </c>
      <c r="C50" s="62"/>
      <c r="D50" s="62"/>
      <c r="E50" s="33"/>
      <c r="F50" s="46"/>
      <c r="G50" s="46"/>
      <c r="H50" s="88">
        <f>H49+H16</f>
        <v>51.3</v>
      </c>
      <c r="I50" s="88">
        <f>I49+I16</f>
        <v>58.76</v>
      </c>
      <c r="J50" s="88">
        <f>J49+J16</f>
        <v>174.60000000000002</v>
      </c>
      <c r="K50" s="88">
        <f>K49+K16</f>
        <v>1496.1</v>
      </c>
      <c r="L50" s="46"/>
      <c r="M50" s="46"/>
      <c r="N50" s="75">
        <f>N49+N16</f>
        <v>65.2</v>
      </c>
      <c r="O50" s="75">
        <f>O49+O16</f>
        <v>72.399999999999991</v>
      </c>
      <c r="P50" s="75">
        <f>P49+P16</f>
        <v>217.42000000000002</v>
      </c>
      <c r="Q50" s="75">
        <f>Q49+Q16</f>
        <v>1794.8</v>
      </c>
    </row>
    <row r="51" spans="1:17" ht="15" customHeight="1">
      <c r="A51" s="552" t="s">
        <v>159</v>
      </c>
      <c r="B51" s="553"/>
      <c r="C51" s="553"/>
      <c r="D51" s="553"/>
      <c r="E51" s="55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24"/>
    </row>
    <row r="52" spans="1:17">
      <c r="A52" s="524">
        <v>44</v>
      </c>
      <c r="B52" s="524" t="s">
        <v>161</v>
      </c>
      <c r="C52" s="94">
        <v>100</v>
      </c>
      <c r="D52" s="94">
        <v>100</v>
      </c>
      <c r="E52" s="34" t="s">
        <v>46</v>
      </c>
      <c r="F52" s="398">
        <v>74</v>
      </c>
      <c r="G52" s="398">
        <v>59</v>
      </c>
      <c r="H52" s="398"/>
      <c r="I52" s="34"/>
      <c r="J52" s="34"/>
      <c r="K52" s="34"/>
      <c r="L52" s="34"/>
      <c r="M52" s="34"/>
      <c r="N52" s="34"/>
      <c r="O52" s="34"/>
      <c r="P52" s="34"/>
      <c r="Q52" s="24"/>
    </row>
    <row r="53" spans="1:17">
      <c r="A53" s="524"/>
      <c r="B53" s="524"/>
      <c r="C53" s="94"/>
      <c r="D53" s="94"/>
      <c r="E53" s="34" t="s">
        <v>48</v>
      </c>
      <c r="F53" s="398">
        <v>48</v>
      </c>
      <c r="G53" s="398">
        <v>35</v>
      </c>
      <c r="H53" s="398"/>
      <c r="I53" s="34"/>
      <c r="J53" s="34"/>
      <c r="K53" s="34"/>
      <c r="L53" s="34"/>
      <c r="M53" s="34"/>
      <c r="N53" s="34"/>
      <c r="O53" s="34"/>
      <c r="P53" s="34"/>
      <c r="Q53" s="24"/>
    </row>
    <row r="54" spans="1:17">
      <c r="A54" s="524"/>
      <c r="B54" s="524"/>
      <c r="C54" s="94"/>
      <c r="D54" s="94"/>
      <c r="E54" s="34" t="s">
        <v>41</v>
      </c>
      <c r="F54" s="398">
        <v>7</v>
      </c>
      <c r="G54" s="398">
        <v>7</v>
      </c>
      <c r="H54" s="398"/>
      <c r="I54" s="34"/>
      <c r="J54" s="34"/>
      <c r="K54" s="34"/>
      <c r="L54" s="34"/>
      <c r="M54" s="34"/>
      <c r="N54" s="34"/>
      <c r="O54" s="34"/>
      <c r="P54" s="34"/>
      <c r="Q54" s="24"/>
    </row>
    <row r="55" spans="1:17" ht="24.75" customHeight="1">
      <c r="A55" s="524">
        <v>390</v>
      </c>
      <c r="B55" s="525" t="s">
        <v>163</v>
      </c>
      <c r="C55" s="94">
        <v>70</v>
      </c>
      <c r="D55" s="94">
        <v>70</v>
      </c>
      <c r="E55" s="34" t="s">
        <v>76</v>
      </c>
      <c r="F55" s="408">
        <v>44</v>
      </c>
      <c r="G55" s="408">
        <v>44</v>
      </c>
      <c r="H55" s="504"/>
      <c r="I55" s="390"/>
      <c r="J55" s="390"/>
      <c r="K55" s="390"/>
      <c r="L55" s="34"/>
      <c r="M55" s="34"/>
      <c r="N55" s="34"/>
      <c r="O55" s="34"/>
      <c r="P55" s="34"/>
      <c r="Q55" s="24"/>
    </row>
    <row r="56" spans="1:17">
      <c r="A56" s="524"/>
      <c r="B56" s="525"/>
      <c r="C56" s="94"/>
      <c r="D56" s="94"/>
      <c r="E56" s="34" t="s">
        <v>77</v>
      </c>
      <c r="F56" s="408">
        <v>6</v>
      </c>
      <c r="G56" s="408">
        <v>6</v>
      </c>
      <c r="H56" s="504"/>
      <c r="I56" s="390"/>
      <c r="J56" s="390"/>
      <c r="K56" s="390"/>
      <c r="L56" s="34"/>
      <c r="M56" s="34"/>
      <c r="N56" s="34"/>
      <c r="O56" s="34"/>
      <c r="P56" s="34"/>
      <c r="Q56" s="24"/>
    </row>
    <row r="57" spans="1:17">
      <c r="A57" s="524"/>
      <c r="B57" s="525"/>
      <c r="C57" s="94"/>
      <c r="D57" s="94"/>
      <c r="E57" s="34" t="s">
        <v>38</v>
      </c>
      <c r="F57" s="408">
        <v>24.5</v>
      </c>
      <c r="G57" s="408">
        <v>21</v>
      </c>
      <c r="H57" s="504"/>
      <c r="I57" s="390"/>
      <c r="J57" s="390"/>
      <c r="K57" s="390"/>
      <c r="L57" s="34"/>
      <c r="M57" s="34"/>
      <c r="N57" s="34"/>
      <c r="O57" s="34"/>
      <c r="P57" s="34"/>
      <c r="Q57" s="24"/>
    </row>
    <row r="58" spans="1:17">
      <c r="A58" s="524"/>
      <c r="B58" s="525"/>
      <c r="C58" s="94"/>
      <c r="D58" s="94"/>
      <c r="E58" s="34" t="s">
        <v>61</v>
      </c>
      <c r="F58" s="408">
        <v>5</v>
      </c>
      <c r="G58" s="408">
        <v>5</v>
      </c>
      <c r="H58" s="504"/>
      <c r="I58" s="390"/>
      <c r="J58" s="390"/>
      <c r="K58" s="390"/>
      <c r="L58" s="34"/>
      <c r="M58" s="34"/>
      <c r="N58" s="34"/>
      <c r="O58" s="34"/>
      <c r="P58" s="34"/>
      <c r="Q58" s="24"/>
    </row>
    <row r="59" spans="1:17">
      <c r="A59" s="524"/>
      <c r="B59" s="525"/>
      <c r="C59" s="94"/>
      <c r="D59" s="94"/>
      <c r="E59" s="34" t="s">
        <v>33</v>
      </c>
      <c r="F59" s="408">
        <v>10</v>
      </c>
      <c r="G59" s="408">
        <v>10</v>
      </c>
      <c r="H59" s="504"/>
      <c r="I59" s="390"/>
      <c r="J59" s="390"/>
      <c r="K59" s="390"/>
      <c r="L59" s="34"/>
      <c r="M59" s="34"/>
      <c r="N59" s="34"/>
      <c r="O59" s="34"/>
      <c r="P59" s="34"/>
      <c r="Q59" s="24"/>
    </row>
    <row r="60" spans="1:17">
      <c r="A60" s="524">
        <v>237</v>
      </c>
      <c r="B60" s="525" t="s">
        <v>164</v>
      </c>
      <c r="C60" s="94">
        <v>180</v>
      </c>
      <c r="D60" s="94">
        <v>180</v>
      </c>
      <c r="E60" s="34" t="s">
        <v>53</v>
      </c>
      <c r="F60" s="398">
        <v>82.8</v>
      </c>
      <c r="G60" s="398">
        <v>82.8</v>
      </c>
      <c r="H60" s="398"/>
      <c r="I60" s="34"/>
      <c r="J60" s="34"/>
      <c r="K60" s="34"/>
      <c r="L60" s="34"/>
      <c r="M60" s="34"/>
      <c r="N60" s="34"/>
      <c r="O60" s="34"/>
      <c r="P60" s="34"/>
      <c r="Q60" s="24"/>
    </row>
    <row r="61" spans="1:17">
      <c r="A61" s="524"/>
      <c r="B61" s="525"/>
      <c r="C61" s="53"/>
      <c r="D61" s="53"/>
      <c r="E61" s="34" t="s">
        <v>33</v>
      </c>
      <c r="F61" s="398">
        <v>8.1</v>
      </c>
      <c r="G61" s="398">
        <v>8.1</v>
      </c>
      <c r="H61" s="398"/>
      <c r="I61" s="34"/>
      <c r="J61" s="34"/>
      <c r="K61" s="34"/>
      <c r="L61" s="34"/>
      <c r="M61" s="34"/>
      <c r="N61" s="34"/>
      <c r="O61" s="34"/>
      <c r="P61" s="34"/>
      <c r="Q61" s="24"/>
    </row>
    <row r="62" spans="1:17">
      <c r="A62" s="555">
        <v>55</v>
      </c>
      <c r="B62" s="556" t="s">
        <v>73</v>
      </c>
      <c r="C62" s="198">
        <v>100</v>
      </c>
      <c r="D62" s="192"/>
      <c r="E62" s="193" t="s">
        <v>74</v>
      </c>
      <c r="F62" s="436">
        <v>115</v>
      </c>
      <c r="G62" s="436">
        <v>84</v>
      </c>
      <c r="H62" s="19"/>
      <c r="I62" s="19"/>
      <c r="J62" s="19"/>
      <c r="K62" s="19"/>
      <c r="L62" s="18"/>
      <c r="M62" s="18"/>
      <c r="N62" s="18"/>
      <c r="O62" s="18"/>
      <c r="P62" s="18"/>
      <c r="Q62" s="18"/>
    </row>
    <row r="63" spans="1:17">
      <c r="A63" s="555"/>
      <c r="B63" s="556"/>
      <c r="C63" s="198"/>
      <c r="D63" s="192"/>
      <c r="E63" s="193" t="s">
        <v>12</v>
      </c>
      <c r="F63" s="436">
        <v>7.7</v>
      </c>
      <c r="G63" s="436">
        <v>7</v>
      </c>
      <c r="H63" s="19"/>
      <c r="I63" s="19"/>
      <c r="J63" s="19"/>
      <c r="K63" s="19"/>
      <c r="L63" s="18"/>
      <c r="M63" s="18"/>
      <c r="N63" s="18"/>
      <c r="O63" s="18"/>
      <c r="P63" s="18"/>
      <c r="Q63" s="18"/>
    </row>
    <row r="64" spans="1:17">
      <c r="A64" s="555"/>
      <c r="B64" s="556"/>
      <c r="C64" s="417"/>
      <c r="D64" s="195"/>
      <c r="E64" s="193" t="s">
        <v>41</v>
      </c>
      <c r="F64" s="436">
        <v>10</v>
      </c>
      <c r="G64" s="436">
        <v>10</v>
      </c>
      <c r="H64" s="19"/>
      <c r="I64" s="19"/>
      <c r="J64" s="19"/>
      <c r="K64" s="19"/>
      <c r="L64" s="18"/>
      <c r="M64" s="18"/>
      <c r="N64" s="18"/>
      <c r="O64" s="18"/>
      <c r="P64" s="18"/>
      <c r="Q64" s="18"/>
    </row>
    <row r="65" spans="1:17">
      <c r="A65" s="555">
        <v>17</v>
      </c>
      <c r="B65" s="556" t="s">
        <v>131</v>
      </c>
      <c r="C65" s="417">
        <v>100</v>
      </c>
      <c r="D65" s="195"/>
      <c r="E65" s="197" t="s">
        <v>66</v>
      </c>
      <c r="F65" s="436">
        <v>114</v>
      </c>
      <c r="G65" s="436">
        <v>91</v>
      </c>
      <c r="H65" s="19"/>
      <c r="I65" s="19"/>
      <c r="J65" s="19"/>
      <c r="K65" s="19"/>
      <c r="L65" s="18"/>
      <c r="M65" s="18"/>
      <c r="N65" s="18"/>
      <c r="O65" s="18"/>
      <c r="P65" s="18"/>
      <c r="Q65" s="18"/>
    </row>
    <row r="66" spans="1:17">
      <c r="A66" s="555"/>
      <c r="B66" s="556"/>
      <c r="C66" s="417"/>
      <c r="D66" s="195"/>
      <c r="E66" s="197" t="s">
        <v>41</v>
      </c>
      <c r="F66" s="436">
        <v>10</v>
      </c>
      <c r="G66" s="436">
        <v>10</v>
      </c>
      <c r="H66" s="19"/>
      <c r="I66" s="19"/>
      <c r="J66" s="19"/>
      <c r="K66" s="19"/>
      <c r="L66" s="18"/>
      <c r="M66" s="18"/>
      <c r="N66" s="18"/>
      <c r="O66" s="18"/>
      <c r="P66" s="18"/>
      <c r="Q66" s="18"/>
    </row>
    <row r="67" spans="1:17">
      <c r="A67" s="555">
        <v>412</v>
      </c>
      <c r="B67" s="556" t="s">
        <v>78</v>
      </c>
      <c r="C67" s="417">
        <v>70</v>
      </c>
      <c r="D67" s="195"/>
      <c r="E67" s="197" t="s">
        <v>79</v>
      </c>
      <c r="F67" s="436">
        <v>52</v>
      </c>
      <c r="G67" s="436">
        <v>52</v>
      </c>
      <c r="H67" s="19"/>
      <c r="I67" s="19"/>
      <c r="J67" s="19"/>
      <c r="K67" s="19"/>
      <c r="L67" s="18"/>
      <c r="M67" s="18"/>
      <c r="N67" s="18"/>
      <c r="O67" s="18"/>
      <c r="P67" s="18"/>
      <c r="Q67" s="18"/>
    </row>
    <row r="68" spans="1:17">
      <c r="A68" s="555"/>
      <c r="B68" s="556"/>
      <c r="C68" s="417"/>
      <c r="D68" s="195"/>
      <c r="E68" s="197" t="s">
        <v>13</v>
      </c>
      <c r="F68" s="436">
        <v>13</v>
      </c>
      <c r="G68" s="436">
        <v>13</v>
      </c>
      <c r="H68" s="19"/>
      <c r="I68" s="19"/>
      <c r="J68" s="19"/>
      <c r="K68" s="19"/>
      <c r="L68" s="18"/>
      <c r="M68" s="18"/>
      <c r="N68" s="18"/>
      <c r="O68" s="18"/>
      <c r="P68" s="18"/>
      <c r="Q68" s="18"/>
    </row>
    <row r="69" spans="1:17">
      <c r="A69" s="555">
        <v>415</v>
      </c>
      <c r="B69" s="555" t="s">
        <v>22</v>
      </c>
      <c r="C69" s="417">
        <v>180</v>
      </c>
      <c r="D69" s="195"/>
      <c r="E69" s="197" t="s">
        <v>44</v>
      </c>
      <c r="F69" s="436">
        <v>62.1</v>
      </c>
      <c r="G69" s="436">
        <v>62.1</v>
      </c>
      <c r="H69" s="19"/>
      <c r="I69" s="19"/>
      <c r="J69" s="19"/>
      <c r="K69" s="19"/>
      <c r="L69" s="18"/>
      <c r="M69" s="18"/>
      <c r="N69" s="18"/>
      <c r="O69" s="18"/>
      <c r="P69" s="18"/>
      <c r="Q69" s="18"/>
    </row>
    <row r="70" spans="1:17">
      <c r="A70" s="555"/>
      <c r="B70" s="555"/>
      <c r="C70" s="417"/>
      <c r="D70" s="195"/>
      <c r="E70" s="197" t="s">
        <v>33</v>
      </c>
      <c r="F70" s="194">
        <v>8.1</v>
      </c>
      <c r="G70" s="194">
        <v>8.1</v>
      </c>
      <c r="H70" s="19"/>
      <c r="I70" s="19"/>
      <c r="J70" s="19"/>
      <c r="K70" s="19"/>
      <c r="L70" s="18"/>
      <c r="M70" s="18"/>
      <c r="N70" s="18"/>
      <c r="O70" s="18"/>
      <c r="P70" s="18"/>
      <c r="Q70" s="18"/>
    </row>
  </sheetData>
  <mergeCells count="39">
    <mergeCell ref="A18:A21"/>
    <mergeCell ref="B18:B21"/>
    <mergeCell ref="B29:B32"/>
    <mergeCell ref="A29:A32"/>
    <mergeCell ref="A33:A42"/>
    <mergeCell ref="B33:B42"/>
    <mergeCell ref="A22:A28"/>
    <mergeCell ref="B22:B28"/>
    <mergeCell ref="A52:A54"/>
    <mergeCell ref="B52:B54"/>
    <mergeCell ref="A55:A59"/>
    <mergeCell ref="B55:B59"/>
    <mergeCell ref="A51:E51"/>
    <mergeCell ref="A43:A46"/>
    <mergeCell ref="B43:B46"/>
    <mergeCell ref="A60:A61"/>
    <mergeCell ref="B60:B61"/>
    <mergeCell ref="B16:C16"/>
    <mergeCell ref="A17:G17"/>
    <mergeCell ref="A1:N1"/>
    <mergeCell ref="A3:A4"/>
    <mergeCell ref="C3:D3"/>
    <mergeCell ref="E3:E4"/>
    <mergeCell ref="F3:K3"/>
    <mergeCell ref="L3:Q3"/>
    <mergeCell ref="A12:A13"/>
    <mergeCell ref="B12:B13"/>
    <mergeCell ref="A5:A7"/>
    <mergeCell ref="B5:B7"/>
    <mergeCell ref="A8:A11"/>
    <mergeCell ref="B8:B11"/>
    <mergeCell ref="A67:A68"/>
    <mergeCell ref="B67:B68"/>
    <mergeCell ref="A69:A70"/>
    <mergeCell ref="B69:B70"/>
    <mergeCell ref="A62:A64"/>
    <mergeCell ref="B62:B64"/>
    <mergeCell ref="A65:A66"/>
    <mergeCell ref="B65:B66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sqref="A1:N1"/>
    </sheetView>
  </sheetViews>
  <sheetFormatPr defaultRowHeight="15"/>
  <cols>
    <col min="1" max="1" width="5.28515625" style="23" customWidth="1"/>
    <col min="2" max="2" width="22.42578125" style="23" customWidth="1"/>
    <col min="3" max="4" width="6.7109375" style="23" customWidth="1"/>
    <col min="5" max="5" width="20.5703125" style="23" customWidth="1"/>
    <col min="6" max="17" width="6.5703125" style="23" customWidth="1"/>
    <col min="18" max="16384" width="9.140625" style="23"/>
  </cols>
  <sheetData>
    <row r="1" spans="1:17">
      <c r="A1" s="532" t="s">
        <v>436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7">
      <c r="A2" s="36"/>
      <c r="B2" s="36"/>
      <c r="C2" s="91"/>
      <c r="D2" s="91"/>
      <c r="E2" s="91" t="s">
        <v>185</v>
      </c>
      <c r="F2" s="36"/>
      <c r="G2" s="36"/>
      <c r="H2" s="36"/>
      <c r="I2" s="36"/>
      <c r="J2" s="36"/>
      <c r="K2" s="36"/>
    </row>
    <row r="3" spans="1:17">
      <c r="A3" s="524" t="s">
        <v>23</v>
      </c>
      <c r="B3" s="34" t="s">
        <v>346</v>
      </c>
      <c r="C3" s="533" t="s">
        <v>182</v>
      </c>
      <c r="D3" s="534"/>
      <c r="E3" s="525" t="s">
        <v>184</v>
      </c>
      <c r="F3" s="535" t="s">
        <v>144</v>
      </c>
      <c r="G3" s="535"/>
      <c r="H3" s="535"/>
      <c r="I3" s="535"/>
      <c r="J3" s="535"/>
      <c r="K3" s="535"/>
      <c r="L3" s="533" t="s">
        <v>179</v>
      </c>
      <c r="M3" s="536"/>
      <c r="N3" s="536"/>
      <c r="O3" s="536"/>
      <c r="P3" s="536"/>
      <c r="Q3" s="534"/>
    </row>
    <row r="4" spans="1:17">
      <c r="A4" s="524"/>
      <c r="B4" s="40" t="s">
        <v>154</v>
      </c>
      <c r="C4" s="55" t="s">
        <v>145</v>
      </c>
      <c r="D4" s="55" t="s">
        <v>183</v>
      </c>
      <c r="E4" s="525"/>
      <c r="F4" s="34" t="s">
        <v>26</v>
      </c>
      <c r="G4" s="34" t="s">
        <v>27</v>
      </c>
      <c r="H4" s="34" t="s">
        <v>28</v>
      </c>
      <c r="I4" s="34" t="s">
        <v>29</v>
      </c>
      <c r="J4" s="34" t="s">
        <v>30</v>
      </c>
      <c r="K4" s="34" t="s">
        <v>31</v>
      </c>
      <c r="L4" s="34" t="s">
        <v>26</v>
      </c>
      <c r="M4" s="34" t="s">
        <v>27</v>
      </c>
      <c r="N4" s="34" t="s">
        <v>28</v>
      </c>
      <c r="O4" s="34" t="s">
        <v>29</v>
      </c>
      <c r="P4" s="34" t="s">
        <v>30</v>
      </c>
      <c r="Q4" s="34" t="s">
        <v>31</v>
      </c>
    </row>
    <row r="5" spans="1:17" ht="15" customHeight="1">
      <c r="A5" s="524">
        <v>266</v>
      </c>
      <c r="B5" s="589" t="s">
        <v>402</v>
      </c>
      <c r="C5" s="121">
        <v>150</v>
      </c>
      <c r="D5" s="112">
        <v>200</v>
      </c>
      <c r="E5" s="41" t="s">
        <v>403</v>
      </c>
      <c r="F5" s="406">
        <v>23</v>
      </c>
      <c r="G5" s="406">
        <v>23</v>
      </c>
      <c r="H5" s="69">
        <v>4.5</v>
      </c>
      <c r="I5" s="69">
        <v>6.7</v>
      </c>
      <c r="J5" s="69">
        <v>47.7</v>
      </c>
      <c r="K5" s="69">
        <v>172.5</v>
      </c>
      <c r="L5" s="406">
        <v>31</v>
      </c>
      <c r="M5" s="406">
        <v>31</v>
      </c>
      <c r="N5" s="69">
        <v>6</v>
      </c>
      <c r="O5" s="69">
        <v>9</v>
      </c>
      <c r="P5" s="69">
        <v>53</v>
      </c>
      <c r="Q5" s="69">
        <v>230</v>
      </c>
    </row>
    <row r="6" spans="1:17" ht="15" customHeight="1">
      <c r="A6" s="524"/>
      <c r="B6" s="589"/>
      <c r="C6" s="68"/>
      <c r="D6" s="57"/>
      <c r="E6" s="41" t="s">
        <v>55</v>
      </c>
      <c r="F6" s="406">
        <v>90</v>
      </c>
      <c r="G6" s="406">
        <v>90</v>
      </c>
      <c r="H6" s="69"/>
      <c r="I6" s="69"/>
      <c r="J6" s="69"/>
      <c r="K6" s="69"/>
      <c r="L6" s="406">
        <v>120</v>
      </c>
      <c r="M6" s="406">
        <v>120</v>
      </c>
      <c r="N6" s="69"/>
      <c r="O6" s="69"/>
      <c r="P6" s="69"/>
      <c r="Q6" s="69"/>
    </row>
    <row r="7" spans="1:17">
      <c r="A7" s="524"/>
      <c r="B7" s="589"/>
      <c r="C7" s="68"/>
      <c r="D7" s="57"/>
      <c r="E7" s="41" t="s">
        <v>35</v>
      </c>
      <c r="F7" s="63">
        <v>3.5</v>
      </c>
      <c r="G7" s="63">
        <v>3.5</v>
      </c>
      <c r="H7" s="69"/>
      <c r="I7" s="69"/>
      <c r="J7" s="69"/>
      <c r="K7" s="69"/>
      <c r="L7" s="63">
        <v>4.5</v>
      </c>
      <c r="M7" s="63">
        <v>4.5</v>
      </c>
      <c r="N7" s="69"/>
      <c r="O7" s="69"/>
      <c r="P7" s="69"/>
      <c r="Q7" s="69"/>
    </row>
    <row r="8" spans="1:17" ht="15" customHeight="1">
      <c r="A8" s="524"/>
      <c r="B8" s="589"/>
      <c r="C8" s="68"/>
      <c r="D8" s="57"/>
      <c r="E8" s="41" t="s">
        <v>56</v>
      </c>
      <c r="F8" s="63">
        <v>3.5</v>
      </c>
      <c r="G8" s="63">
        <v>3.5</v>
      </c>
      <c r="H8" s="69"/>
      <c r="I8" s="69"/>
      <c r="J8" s="69"/>
      <c r="K8" s="69"/>
      <c r="L8" s="63">
        <v>4.5</v>
      </c>
      <c r="M8" s="63">
        <v>4.5</v>
      </c>
      <c r="N8" s="69"/>
      <c r="O8" s="69"/>
      <c r="P8" s="69"/>
      <c r="Q8" s="69"/>
    </row>
    <row r="9" spans="1:17" ht="15" customHeight="1">
      <c r="A9" s="524">
        <v>321</v>
      </c>
      <c r="B9" s="589" t="s">
        <v>149</v>
      </c>
      <c r="C9" s="121">
        <v>50</v>
      </c>
      <c r="D9" s="112">
        <v>85</v>
      </c>
      <c r="E9" s="41" t="s">
        <v>57</v>
      </c>
      <c r="F9" s="63">
        <v>40</v>
      </c>
      <c r="G9" s="63">
        <v>39.700000000000003</v>
      </c>
      <c r="H9" s="69">
        <v>8</v>
      </c>
      <c r="I9" s="69">
        <v>6.1</v>
      </c>
      <c r="J9" s="69">
        <v>10.3</v>
      </c>
      <c r="K9" s="69">
        <v>128.6</v>
      </c>
      <c r="L9" s="63">
        <v>68</v>
      </c>
      <c r="M9" s="63">
        <v>67.5</v>
      </c>
      <c r="N9" s="69">
        <v>12</v>
      </c>
      <c r="O9" s="69">
        <v>9.3000000000000007</v>
      </c>
      <c r="P9" s="69">
        <v>15.5</v>
      </c>
      <c r="Q9" s="69">
        <v>193</v>
      </c>
    </row>
    <row r="10" spans="1:17" ht="15" customHeight="1">
      <c r="A10" s="524"/>
      <c r="B10" s="589"/>
      <c r="C10" s="68"/>
      <c r="D10" s="57"/>
      <c r="E10" s="41" t="s">
        <v>58</v>
      </c>
      <c r="F10" s="63">
        <v>3.7</v>
      </c>
      <c r="G10" s="63">
        <v>3.7</v>
      </c>
      <c r="H10" s="69"/>
      <c r="I10" s="69"/>
      <c r="J10" s="69"/>
      <c r="K10" s="69"/>
      <c r="L10" s="63">
        <v>5.5</v>
      </c>
      <c r="M10" s="63">
        <v>5.5</v>
      </c>
      <c r="N10" s="69"/>
      <c r="O10" s="69"/>
      <c r="P10" s="69"/>
      <c r="Q10" s="69"/>
    </row>
    <row r="11" spans="1:17" ht="15" customHeight="1">
      <c r="A11" s="524"/>
      <c r="B11" s="589"/>
      <c r="C11" s="68"/>
      <c r="D11" s="57"/>
      <c r="E11" s="41" t="s">
        <v>150</v>
      </c>
      <c r="F11" s="406">
        <v>2</v>
      </c>
      <c r="G11" s="63">
        <v>1.5</v>
      </c>
      <c r="H11" s="69"/>
      <c r="I11" s="69"/>
      <c r="J11" s="69"/>
      <c r="K11" s="69"/>
      <c r="L11" s="63">
        <v>2.8</v>
      </c>
      <c r="M11" s="63">
        <v>2.5</v>
      </c>
      <c r="N11" s="69"/>
      <c r="O11" s="69"/>
      <c r="P11" s="69"/>
      <c r="Q11" s="69"/>
    </row>
    <row r="12" spans="1:17" ht="15" customHeight="1">
      <c r="A12" s="524"/>
      <c r="B12" s="589"/>
      <c r="C12" s="68"/>
      <c r="D12" s="57"/>
      <c r="E12" s="41" t="s">
        <v>35</v>
      </c>
      <c r="F12" s="63">
        <v>3.5</v>
      </c>
      <c r="G12" s="63">
        <v>3.5</v>
      </c>
      <c r="H12" s="69"/>
      <c r="I12" s="69"/>
      <c r="J12" s="69"/>
      <c r="K12" s="69"/>
      <c r="L12" s="406">
        <v>5</v>
      </c>
      <c r="M12" s="406">
        <v>5</v>
      </c>
      <c r="N12" s="69"/>
      <c r="O12" s="69"/>
      <c r="P12" s="69"/>
      <c r="Q12" s="69"/>
    </row>
    <row r="13" spans="1:17" ht="15" customHeight="1">
      <c r="A13" s="524"/>
      <c r="B13" s="589"/>
      <c r="C13" s="68"/>
      <c r="D13" s="57"/>
      <c r="E13" s="41" t="s">
        <v>59</v>
      </c>
      <c r="F13" s="63">
        <v>1.7</v>
      </c>
      <c r="G13" s="63">
        <v>1.7</v>
      </c>
      <c r="H13" s="69"/>
      <c r="I13" s="69"/>
      <c r="J13" s="69"/>
      <c r="K13" s="69"/>
      <c r="L13" s="63">
        <v>2.5</v>
      </c>
      <c r="M13" s="63">
        <v>2.5</v>
      </c>
      <c r="N13" s="69"/>
      <c r="O13" s="69"/>
      <c r="P13" s="69"/>
      <c r="Q13" s="69"/>
    </row>
    <row r="14" spans="1:17" ht="15" customHeight="1">
      <c r="A14" s="524"/>
      <c r="B14" s="589"/>
      <c r="C14" s="68"/>
      <c r="D14" s="57"/>
      <c r="E14" s="41" t="s">
        <v>60</v>
      </c>
      <c r="F14" s="406">
        <v>0.01</v>
      </c>
      <c r="G14" s="406">
        <v>0.01</v>
      </c>
      <c r="H14" s="69"/>
      <c r="I14" s="69"/>
      <c r="J14" s="69"/>
      <c r="K14" s="69"/>
      <c r="L14" s="406">
        <v>0.01</v>
      </c>
      <c r="M14" s="406">
        <v>0.01</v>
      </c>
      <c r="N14" s="69"/>
      <c r="O14" s="69"/>
      <c r="P14" s="69"/>
      <c r="Q14" s="69"/>
    </row>
    <row r="15" spans="1:17" ht="15" customHeight="1">
      <c r="A15" s="524"/>
      <c r="B15" s="589"/>
      <c r="C15" s="68"/>
      <c r="D15" s="57"/>
      <c r="E15" s="41" t="s">
        <v>56</v>
      </c>
      <c r="F15" s="406">
        <v>2</v>
      </c>
      <c r="G15" s="406">
        <v>2</v>
      </c>
      <c r="H15" s="69"/>
      <c r="I15" s="69"/>
      <c r="J15" s="69"/>
      <c r="K15" s="69"/>
      <c r="L15" s="406">
        <v>3</v>
      </c>
      <c r="M15" s="406">
        <v>3</v>
      </c>
      <c r="N15" s="69"/>
      <c r="O15" s="69"/>
      <c r="P15" s="69"/>
      <c r="Q15" s="69"/>
    </row>
    <row r="16" spans="1:17" ht="15" customHeight="1">
      <c r="A16" s="524"/>
      <c r="B16" s="589"/>
      <c r="C16" s="68"/>
      <c r="D16" s="57"/>
      <c r="E16" s="41" t="s">
        <v>61</v>
      </c>
      <c r="F16" s="406">
        <v>4</v>
      </c>
      <c r="G16" s="406">
        <v>4</v>
      </c>
      <c r="H16" s="69"/>
      <c r="I16" s="69"/>
      <c r="J16" s="69"/>
      <c r="K16" s="69"/>
      <c r="L16" s="406">
        <v>5</v>
      </c>
      <c r="M16" s="406">
        <v>5</v>
      </c>
      <c r="N16" s="69"/>
      <c r="O16" s="69"/>
      <c r="P16" s="69"/>
      <c r="Q16" s="69"/>
    </row>
    <row r="17" spans="1:17" ht="15" customHeight="1">
      <c r="A17" s="524"/>
      <c r="B17" s="589"/>
      <c r="C17" s="68"/>
      <c r="D17" s="57"/>
      <c r="E17" s="41" t="s">
        <v>148</v>
      </c>
      <c r="F17" s="406">
        <v>10</v>
      </c>
      <c r="G17" s="406">
        <v>10</v>
      </c>
      <c r="H17" s="69"/>
      <c r="I17" s="69"/>
      <c r="J17" s="69"/>
      <c r="K17" s="69"/>
      <c r="L17" s="406">
        <v>10</v>
      </c>
      <c r="M17" s="406">
        <v>10</v>
      </c>
      <c r="N17" s="69"/>
      <c r="O17" s="69"/>
      <c r="P17" s="69"/>
      <c r="Q17" s="69"/>
    </row>
    <row r="18" spans="1:17">
      <c r="A18" s="524">
        <v>496</v>
      </c>
      <c r="B18" s="589" t="s">
        <v>151</v>
      </c>
      <c r="C18" s="121">
        <v>200</v>
      </c>
      <c r="D18" s="112">
        <v>200</v>
      </c>
      <c r="E18" s="41" t="s">
        <v>63</v>
      </c>
      <c r="F18" s="165">
        <v>3</v>
      </c>
      <c r="G18" s="165">
        <v>3</v>
      </c>
      <c r="H18" s="69">
        <v>3.6</v>
      </c>
      <c r="I18" s="69">
        <v>3.3</v>
      </c>
      <c r="J18" s="69">
        <v>25</v>
      </c>
      <c r="K18" s="69">
        <v>144</v>
      </c>
      <c r="L18" s="165">
        <v>3</v>
      </c>
      <c r="M18" s="165">
        <v>3</v>
      </c>
      <c r="N18" s="69">
        <v>3.6</v>
      </c>
      <c r="O18" s="69">
        <v>3.3</v>
      </c>
      <c r="P18" s="69">
        <v>25</v>
      </c>
      <c r="Q18" s="69">
        <v>144</v>
      </c>
    </row>
    <row r="19" spans="1:17">
      <c r="A19" s="524"/>
      <c r="B19" s="589"/>
      <c r="C19" s="68"/>
      <c r="D19" s="57"/>
      <c r="E19" s="41" t="s">
        <v>55</v>
      </c>
      <c r="F19" s="165">
        <v>100</v>
      </c>
      <c r="G19" s="165">
        <v>100</v>
      </c>
      <c r="H19" s="69"/>
      <c r="I19" s="69"/>
      <c r="J19" s="69"/>
      <c r="K19" s="69"/>
      <c r="L19" s="165">
        <v>100</v>
      </c>
      <c r="M19" s="165">
        <v>100</v>
      </c>
      <c r="N19" s="69"/>
      <c r="O19" s="69"/>
      <c r="P19" s="69"/>
      <c r="Q19" s="69"/>
    </row>
    <row r="20" spans="1:17">
      <c r="A20" s="524"/>
      <c r="B20" s="589"/>
      <c r="C20" s="68"/>
      <c r="D20" s="57"/>
      <c r="E20" s="41" t="s">
        <v>35</v>
      </c>
      <c r="F20" s="165">
        <v>15</v>
      </c>
      <c r="G20" s="165">
        <v>15</v>
      </c>
      <c r="H20" s="69"/>
      <c r="I20" s="69"/>
      <c r="J20" s="69"/>
      <c r="K20" s="69"/>
      <c r="L20" s="165">
        <v>15</v>
      </c>
      <c r="M20" s="165">
        <v>15</v>
      </c>
      <c r="N20" s="69"/>
      <c r="O20" s="69"/>
      <c r="P20" s="69"/>
      <c r="Q20" s="69"/>
    </row>
    <row r="21" spans="1:17" ht="13.5" customHeight="1">
      <c r="A21" s="178">
        <v>111</v>
      </c>
      <c r="B21" s="181" t="s">
        <v>341</v>
      </c>
      <c r="C21" s="133">
        <v>40</v>
      </c>
      <c r="D21" s="134">
        <v>60</v>
      </c>
      <c r="E21" s="78" t="s">
        <v>342</v>
      </c>
      <c r="F21" s="431">
        <v>40</v>
      </c>
      <c r="G21" s="431">
        <v>40</v>
      </c>
      <c r="H21" s="84">
        <v>3</v>
      </c>
      <c r="I21" s="84">
        <v>1.1599999999999999</v>
      </c>
      <c r="J21" s="84">
        <v>20.5</v>
      </c>
      <c r="K21" s="84">
        <v>104.8</v>
      </c>
      <c r="L21" s="431">
        <v>60</v>
      </c>
      <c r="M21" s="431">
        <v>60</v>
      </c>
      <c r="N21" s="84">
        <v>4.5</v>
      </c>
      <c r="O21" s="84">
        <v>1.8</v>
      </c>
      <c r="P21" s="84">
        <v>30.7</v>
      </c>
      <c r="Q21" s="69">
        <v>118</v>
      </c>
    </row>
    <row r="22" spans="1:17">
      <c r="A22" s="47">
        <v>112</v>
      </c>
      <c r="B22" s="181" t="s">
        <v>152</v>
      </c>
      <c r="C22" s="122">
        <v>140</v>
      </c>
      <c r="D22" s="112">
        <v>140</v>
      </c>
      <c r="E22" s="41" t="s">
        <v>62</v>
      </c>
      <c r="F22" s="165">
        <v>140</v>
      </c>
      <c r="G22" s="165">
        <v>140</v>
      </c>
      <c r="H22" s="69">
        <v>0.5</v>
      </c>
      <c r="I22" s="69">
        <v>0.5</v>
      </c>
      <c r="J22" s="69">
        <v>13.7</v>
      </c>
      <c r="K22" s="69">
        <v>66.2</v>
      </c>
      <c r="L22" s="165">
        <v>140</v>
      </c>
      <c r="M22" s="165">
        <v>140</v>
      </c>
      <c r="N22" s="69">
        <v>0.5</v>
      </c>
      <c r="O22" s="69">
        <v>0.5</v>
      </c>
      <c r="P22" s="69">
        <v>13.7</v>
      </c>
      <c r="Q22" s="69">
        <v>66.2</v>
      </c>
    </row>
    <row r="23" spans="1:17">
      <c r="A23" s="34"/>
      <c r="B23" s="557" t="s">
        <v>180</v>
      </c>
      <c r="C23" s="558"/>
      <c r="D23" s="67"/>
      <c r="E23" s="33"/>
      <c r="F23" s="65"/>
      <c r="G23" s="65"/>
      <c r="H23" s="66">
        <f>H22+H21+H18+H9+H5</f>
        <v>19.600000000000001</v>
      </c>
      <c r="I23" s="66">
        <f>I22+I21+I18+I9+I5</f>
        <v>17.759999999999998</v>
      </c>
      <c r="J23" s="66">
        <f>J22+J21+J18+J9+J5</f>
        <v>117.2</v>
      </c>
      <c r="K23" s="66">
        <f>K22+K21+K18+K9+K5</f>
        <v>616.1</v>
      </c>
      <c r="L23" s="46"/>
      <c r="M23" s="46"/>
      <c r="N23" s="75">
        <f>N22+N21+N18+N9+N5</f>
        <v>26.6</v>
      </c>
      <c r="O23" s="75">
        <f>O22+O21+O18+O9+O5</f>
        <v>23.9</v>
      </c>
      <c r="P23" s="75">
        <f>P22+P21+P18+P9+P5</f>
        <v>137.9</v>
      </c>
      <c r="Q23" s="75">
        <f>Q22+Q21+Q18+Q9+Q5</f>
        <v>751.2</v>
      </c>
    </row>
    <row r="24" spans="1:17">
      <c r="A24" s="559" t="s">
        <v>153</v>
      </c>
      <c r="B24" s="560"/>
      <c r="C24" s="560"/>
      <c r="D24" s="560"/>
      <c r="E24" s="560"/>
      <c r="F24" s="560"/>
      <c r="G24" s="561"/>
      <c r="H24" s="46"/>
      <c r="I24" s="46"/>
      <c r="J24" s="46"/>
      <c r="K24" s="46"/>
      <c r="L24" s="34"/>
      <c r="M24" s="34"/>
      <c r="N24" s="34"/>
      <c r="O24" s="34"/>
      <c r="P24" s="34"/>
      <c r="Q24" s="24"/>
    </row>
    <row r="25" spans="1:17">
      <c r="A25" s="524">
        <v>75</v>
      </c>
      <c r="B25" s="589" t="s">
        <v>155</v>
      </c>
      <c r="C25" s="122">
        <v>60</v>
      </c>
      <c r="D25" s="130">
        <v>100</v>
      </c>
      <c r="E25" s="33" t="s">
        <v>37</v>
      </c>
      <c r="F25" s="398">
        <v>41</v>
      </c>
      <c r="G25" s="65">
        <v>29.4</v>
      </c>
      <c r="H25" s="71">
        <v>1.1000000000000001</v>
      </c>
      <c r="I25" s="71">
        <v>3.7</v>
      </c>
      <c r="J25" s="71">
        <v>5.3</v>
      </c>
      <c r="K25" s="71">
        <v>59.4</v>
      </c>
      <c r="L25" s="65">
        <v>68.099999999999994</v>
      </c>
      <c r="M25" s="398">
        <v>49</v>
      </c>
      <c r="N25" s="71">
        <v>1.8</v>
      </c>
      <c r="O25" s="71">
        <v>6.2</v>
      </c>
      <c r="P25" s="71">
        <v>8.9</v>
      </c>
      <c r="Q25" s="71">
        <v>99</v>
      </c>
    </row>
    <row r="26" spans="1:17">
      <c r="A26" s="524"/>
      <c r="B26" s="589"/>
      <c r="C26" s="58"/>
      <c r="D26" s="92"/>
      <c r="E26" s="33" t="s">
        <v>156</v>
      </c>
      <c r="F26" s="65">
        <v>15.7</v>
      </c>
      <c r="G26" s="65">
        <v>10.199999999999999</v>
      </c>
      <c r="H26" s="71"/>
      <c r="I26" s="71"/>
      <c r="J26" s="71"/>
      <c r="K26" s="71"/>
      <c r="L26" s="65">
        <v>26.2</v>
      </c>
      <c r="M26" s="398">
        <v>17</v>
      </c>
      <c r="N26" s="71"/>
      <c r="O26" s="71"/>
      <c r="P26" s="71"/>
      <c r="Q26" s="71"/>
    </row>
    <row r="27" spans="1:17">
      <c r="A27" s="524"/>
      <c r="B27" s="589"/>
      <c r="C27" s="58"/>
      <c r="D27" s="92"/>
      <c r="E27" s="33" t="s">
        <v>157</v>
      </c>
      <c r="F27" s="398">
        <v>18</v>
      </c>
      <c r="G27" s="65">
        <v>14.4</v>
      </c>
      <c r="H27" s="71"/>
      <c r="I27" s="71"/>
      <c r="J27" s="71"/>
      <c r="K27" s="71"/>
      <c r="L27" s="398">
        <v>30</v>
      </c>
      <c r="M27" s="398">
        <v>24</v>
      </c>
      <c r="N27" s="71"/>
      <c r="O27" s="71"/>
      <c r="P27" s="71"/>
      <c r="Q27" s="71"/>
    </row>
    <row r="28" spans="1:17">
      <c r="A28" s="524"/>
      <c r="B28" s="589"/>
      <c r="C28" s="58"/>
      <c r="D28" s="92"/>
      <c r="E28" s="33" t="s">
        <v>38</v>
      </c>
      <c r="F28" s="65">
        <v>3.6</v>
      </c>
      <c r="G28" s="398">
        <v>3</v>
      </c>
      <c r="H28" s="71"/>
      <c r="I28" s="71"/>
      <c r="J28" s="71"/>
      <c r="K28" s="71"/>
      <c r="L28" s="398">
        <v>6</v>
      </c>
      <c r="M28" s="398">
        <v>5</v>
      </c>
      <c r="N28" s="71"/>
      <c r="O28" s="71"/>
      <c r="P28" s="71"/>
      <c r="Q28" s="71"/>
    </row>
    <row r="29" spans="1:17" ht="15" customHeight="1">
      <c r="A29" s="524"/>
      <c r="B29" s="589"/>
      <c r="C29" s="56"/>
      <c r="D29" s="57"/>
      <c r="E29" s="33" t="s">
        <v>41</v>
      </c>
      <c r="F29" s="398">
        <v>6</v>
      </c>
      <c r="G29" s="398">
        <v>6</v>
      </c>
      <c r="H29" s="71"/>
      <c r="I29" s="71"/>
      <c r="J29" s="71"/>
      <c r="K29" s="71"/>
      <c r="L29" s="65">
        <v>6.5</v>
      </c>
      <c r="M29" s="65">
        <v>6.5</v>
      </c>
      <c r="N29" s="71"/>
      <c r="O29" s="71"/>
      <c r="P29" s="71"/>
      <c r="Q29" s="71"/>
    </row>
    <row r="30" spans="1:17" ht="16.5" customHeight="1">
      <c r="A30" s="574" t="s">
        <v>353</v>
      </c>
      <c r="B30" s="577" t="s">
        <v>354</v>
      </c>
      <c r="C30" s="68" t="s">
        <v>186</v>
      </c>
      <c r="D30" s="57" t="s">
        <v>329</v>
      </c>
      <c r="E30" s="221" t="s">
        <v>355</v>
      </c>
      <c r="F30" s="221"/>
      <c r="G30" s="230">
        <v>24</v>
      </c>
      <c r="H30" s="354">
        <v>6.1</v>
      </c>
      <c r="I30" s="354">
        <v>8.3000000000000007</v>
      </c>
      <c r="J30" s="354">
        <v>14</v>
      </c>
      <c r="K30" s="354">
        <v>152</v>
      </c>
      <c r="L30" s="222"/>
      <c r="M30" s="231">
        <v>24</v>
      </c>
      <c r="N30" s="354">
        <v>8.4</v>
      </c>
      <c r="O30" s="354">
        <v>9.9</v>
      </c>
      <c r="P30" s="354">
        <v>14.1</v>
      </c>
      <c r="Q30" s="354">
        <v>176</v>
      </c>
    </row>
    <row r="31" spans="1:17">
      <c r="A31" s="575"/>
      <c r="B31" s="578"/>
      <c r="C31" s="56"/>
      <c r="D31" s="57"/>
      <c r="E31" s="221" t="s">
        <v>104</v>
      </c>
      <c r="F31" s="222">
        <v>21.5</v>
      </c>
      <c r="G31" s="222">
        <v>21.5</v>
      </c>
      <c r="H31" s="71"/>
      <c r="I31" s="71"/>
      <c r="J31" s="71"/>
      <c r="K31" s="71"/>
      <c r="L31" s="222">
        <v>21.5</v>
      </c>
      <c r="M31" s="222">
        <v>21.5</v>
      </c>
      <c r="N31" s="71"/>
      <c r="O31" s="71"/>
      <c r="P31" s="71"/>
      <c r="Q31" s="71"/>
    </row>
    <row r="32" spans="1:17">
      <c r="A32" s="575"/>
      <c r="B32" s="578"/>
      <c r="C32" s="56"/>
      <c r="D32" s="189"/>
      <c r="E32" s="221" t="s">
        <v>88</v>
      </c>
      <c r="F32" s="222">
        <v>5.75</v>
      </c>
      <c r="G32" s="222">
        <v>5</v>
      </c>
      <c r="H32" s="71"/>
      <c r="I32" s="71"/>
      <c r="J32" s="71"/>
      <c r="K32" s="71"/>
      <c r="L32" s="222">
        <v>5.75</v>
      </c>
      <c r="M32" s="222">
        <v>5</v>
      </c>
      <c r="N32" s="71"/>
      <c r="O32" s="71"/>
      <c r="P32" s="71"/>
      <c r="Q32" s="71"/>
    </row>
    <row r="33" spans="1:17" ht="14.25" customHeight="1">
      <c r="A33" s="575"/>
      <c r="B33" s="578"/>
      <c r="C33" s="56"/>
      <c r="D33" s="57"/>
      <c r="E33" s="221" t="s">
        <v>250</v>
      </c>
      <c r="F33" s="222">
        <v>3.5</v>
      </c>
      <c r="G33" s="222">
        <v>3.5</v>
      </c>
      <c r="H33" s="71"/>
      <c r="I33" s="71"/>
      <c r="J33" s="71"/>
      <c r="K33" s="71"/>
      <c r="L33" s="222">
        <v>3.5</v>
      </c>
      <c r="M33" s="222">
        <v>3.5</v>
      </c>
      <c r="N33" s="71"/>
      <c r="O33" s="71"/>
      <c r="P33" s="71"/>
      <c r="Q33" s="71"/>
    </row>
    <row r="34" spans="1:17">
      <c r="A34" s="575"/>
      <c r="B34" s="578"/>
      <c r="C34" s="56"/>
      <c r="D34" s="57"/>
      <c r="E34" s="221" t="s">
        <v>356</v>
      </c>
      <c r="F34" s="395">
        <v>12</v>
      </c>
      <c r="G34" s="395">
        <v>10</v>
      </c>
      <c r="H34" s="71"/>
      <c r="I34" s="71"/>
      <c r="J34" s="71"/>
      <c r="K34" s="71"/>
      <c r="L34" s="395">
        <v>12</v>
      </c>
      <c r="M34" s="395">
        <v>10</v>
      </c>
      <c r="N34" s="71"/>
      <c r="O34" s="71"/>
      <c r="P34" s="71"/>
      <c r="Q34" s="71"/>
    </row>
    <row r="35" spans="1:17">
      <c r="A35" s="575"/>
      <c r="B35" s="578"/>
      <c r="C35" s="56"/>
      <c r="D35" s="57"/>
      <c r="E35" s="221" t="s">
        <v>201</v>
      </c>
      <c r="F35" s="395">
        <v>5</v>
      </c>
      <c r="G35" s="395">
        <v>5</v>
      </c>
      <c r="H35" s="71"/>
      <c r="I35" s="71"/>
      <c r="J35" s="71"/>
      <c r="K35" s="71"/>
      <c r="L35" s="395">
        <v>5</v>
      </c>
      <c r="M35" s="395">
        <v>5</v>
      </c>
      <c r="N35" s="71"/>
      <c r="O35" s="71"/>
      <c r="P35" s="71"/>
      <c r="Q35" s="71"/>
    </row>
    <row r="36" spans="1:17">
      <c r="A36" s="575"/>
      <c r="B36" s="578"/>
      <c r="C36" s="56"/>
      <c r="D36" s="159"/>
      <c r="E36" s="33" t="s">
        <v>143</v>
      </c>
      <c r="F36" s="398">
        <v>1</v>
      </c>
      <c r="G36" s="398">
        <v>1</v>
      </c>
      <c r="H36" s="71"/>
      <c r="I36" s="71"/>
      <c r="J36" s="71"/>
      <c r="K36" s="71"/>
      <c r="L36" s="398">
        <v>1</v>
      </c>
      <c r="M36" s="398">
        <v>1</v>
      </c>
      <c r="N36" s="71"/>
      <c r="O36" s="71"/>
      <c r="P36" s="71"/>
      <c r="Q36" s="71"/>
    </row>
    <row r="37" spans="1:17">
      <c r="A37" s="576"/>
      <c r="B37" s="579"/>
      <c r="C37" s="68"/>
      <c r="D37" s="57"/>
      <c r="E37" s="82" t="s">
        <v>210</v>
      </c>
      <c r="F37" s="399">
        <v>24</v>
      </c>
      <c r="G37" s="399">
        <v>15</v>
      </c>
      <c r="H37" s="87"/>
      <c r="I37" s="87"/>
      <c r="J37" s="87"/>
      <c r="K37" s="87"/>
      <c r="L37" s="399">
        <v>40</v>
      </c>
      <c r="M37" s="399">
        <v>25</v>
      </c>
      <c r="N37" s="86"/>
      <c r="O37" s="86"/>
      <c r="P37" s="86"/>
      <c r="Q37" s="86"/>
    </row>
    <row r="38" spans="1:17" ht="15.75" customHeight="1">
      <c r="A38" s="524">
        <v>341</v>
      </c>
      <c r="B38" s="589" t="s">
        <v>165</v>
      </c>
      <c r="C38" s="131">
        <v>100</v>
      </c>
      <c r="D38" s="132">
        <v>120</v>
      </c>
      <c r="E38" s="33" t="s">
        <v>68</v>
      </c>
      <c r="F38" s="398">
        <v>92</v>
      </c>
      <c r="G38" s="398">
        <v>87</v>
      </c>
      <c r="H38" s="86">
        <v>14.4</v>
      </c>
      <c r="I38" s="86">
        <v>9.1</v>
      </c>
      <c r="J38" s="86">
        <v>9.1</v>
      </c>
      <c r="K38" s="86">
        <v>175</v>
      </c>
      <c r="L38" s="65">
        <v>110.4</v>
      </c>
      <c r="M38" s="65">
        <v>104.4</v>
      </c>
      <c r="N38" s="86">
        <v>17.2</v>
      </c>
      <c r="O38" s="86">
        <v>10.9</v>
      </c>
      <c r="P38" s="86">
        <v>10.9</v>
      </c>
      <c r="Q38" s="86">
        <v>210</v>
      </c>
    </row>
    <row r="39" spans="1:17">
      <c r="A39" s="524"/>
      <c r="B39" s="589"/>
      <c r="C39" s="59"/>
      <c r="D39" s="93"/>
      <c r="E39" s="33" t="s">
        <v>61</v>
      </c>
      <c r="F39" s="398">
        <v>5</v>
      </c>
      <c r="G39" s="398">
        <v>5</v>
      </c>
      <c r="H39" s="86"/>
      <c r="I39" s="86"/>
      <c r="J39" s="86"/>
      <c r="K39" s="86"/>
      <c r="L39" s="65">
        <v>6</v>
      </c>
      <c r="M39" s="65">
        <v>6</v>
      </c>
      <c r="N39" s="86"/>
      <c r="O39" s="86"/>
      <c r="P39" s="86"/>
      <c r="Q39" s="86"/>
    </row>
    <row r="40" spans="1:17">
      <c r="A40" s="524"/>
      <c r="B40" s="589"/>
      <c r="C40" s="59"/>
      <c r="D40" s="93"/>
      <c r="E40" s="33" t="s">
        <v>41</v>
      </c>
      <c r="F40" s="65">
        <v>6.5</v>
      </c>
      <c r="G40" s="65">
        <v>6.5</v>
      </c>
      <c r="H40" s="86"/>
      <c r="I40" s="86"/>
      <c r="J40" s="86"/>
      <c r="K40" s="86"/>
      <c r="L40" s="65">
        <v>7.5</v>
      </c>
      <c r="M40" s="65">
        <v>7.5</v>
      </c>
      <c r="N40" s="86"/>
      <c r="O40" s="86"/>
      <c r="P40" s="86"/>
      <c r="Q40" s="86"/>
    </row>
    <row r="41" spans="1:17">
      <c r="A41" s="524"/>
      <c r="B41" s="589"/>
      <c r="C41" s="59"/>
      <c r="D41" s="93"/>
      <c r="E41" s="33" t="s">
        <v>150</v>
      </c>
      <c r="F41" s="398">
        <v>12</v>
      </c>
      <c r="G41" s="398">
        <v>10</v>
      </c>
      <c r="H41" s="86"/>
      <c r="I41" s="86"/>
      <c r="J41" s="86"/>
      <c r="K41" s="86"/>
      <c r="L41" s="65">
        <v>14.4</v>
      </c>
      <c r="M41" s="65">
        <v>12</v>
      </c>
      <c r="N41" s="86"/>
      <c r="O41" s="86"/>
      <c r="P41" s="86"/>
      <c r="Q41" s="86"/>
    </row>
    <row r="42" spans="1:17">
      <c r="A42" s="524"/>
      <c r="B42" s="589"/>
      <c r="C42" s="59"/>
      <c r="D42" s="93"/>
      <c r="E42" s="33" t="s">
        <v>38</v>
      </c>
      <c r="F42" s="65">
        <v>10.5</v>
      </c>
      <c r="G42" s="65">
        <v>8.8000000000000007</v>
      </c>
      <c r="H42" s="86"/>
      <c r="I42" s="86"/>
      <c r="J42" s="86"/>
      <c r="K42" s="86"/>
      <c r="L42" s="65">
        <v>12.6</v>
      </c>
      <c r="M42" s="65">
        <v>10.6</v>
      </c>
      <c r="N42" s="86"/>
      <c r="O42" s="86"/>
      <c r="P42" s="86"/>
      <c r="Q42" s="86"/>
    </row>
    <row r="43" spans="1:17">
      <c r="A43" s="524">
        <v>440</v>
      </c>
      <c r="B43" s="589" t="s">
        <v>357</v>
      </c>
      <c r="C43" s="112">
        <v>150</v>
      </c>
      <c r="D43" s="112">
        <v>180</v>
      </c>
      <c r="E43" s="33" t="s">
        <v>71</v>
      </c>
      <c r="F43" s="33">
        <v>85</v>
      </c>
      <c r="G43" s="33">
        <v>63</v>
      </c>
      <c r="H43" s="162">
        <v>3.1</v>
      </c>
      <c r="I43" s="162">
        <v>5.7</v>
      </c>
      <c r="J43" s="162">
        <v>31.8</v>
      </c>
      <c r="K43" s="162">
        <v>131</v>
      </c>
      <c r="L43" s="398">
        <v>102</v>
      </c>
      <c r="M43" s="65">
        <v>75.599999999999994</v>
      </c>
      <c r="N43" s="87">
        <v>3.7</v>
      </c>
      <c r="O43" s="87">
        <v>6.8</v>
      </c>
      <c r="P43" s="87">
        <v>38.1</v>
      </c>
      <c r="Q43" s="86">
        <v>157.19999999999999</v>
      </c>
    </row>
    <row r="44" spans="1:17">
      <c r="A44" s="524"/>
      <c r="B44" s="589"/>
      <c r="C44" s="127"/>
      <c r="D44" s="127"/>
      <c r="E44" s="33" t="s">
        <v>55</v>
      </c>
      <c r="F44" s="64">
        <v>12</v>
      </c>
      <c r="G44" s="64">
        <v>12</v>
      </c>
      <c r="H44" s="35"/>
      <c r="I44" s="35"/>
      <c r="J44" s="35"/>
      <c r="K44" s="35"/>
      <c r="L44" s="398">
        <v>14</v>
      </c>
      <c r="M44" s="398">
        <v>14</v>
      </c>
      <c r="N44" s="80"/>
      <c r="O44" s="80"/>
      <c r="P44" s="80"/>
      <c r="Q44" s="85"/>
    </row>
    <row r="45" spans="1:17">
      <c r="A45" s="524"/>
      <c r="B45" s="589"/>
      <c r="C45" s="127"/>
      <c r="D45" s="127"/>
      <c r="E45" s="33" t="s">
        <v>33</v>
      </c>
      <c r="F45" s="64">
        <v>3.3</v>
      </c>
      <c r="G45" s="64">
        <v>3.3</v>
      </c>
      <c r="H45" s="35"/>
      <c r="I45" s="35"/>
      <c r="J45" s="35"/>
      <c r="K45" s="35"/>
      <c r="L45" s="65">
        <v>3.6</v>
      </c>
      <c r="M45" s="65">
        <v>3.6</v>
      </c>
      <c r="N45" s="80"/>
      <c r="O45" s="80"/>
      <c r="P45" s="80"/>
      <c r="Q45" s="85"/>
    </row>
    <row r="46" spans="1:17">
      <c r="A46" s="188"/>
      <c r="B46" s="189"/>
      <c r="C46" s="189"/>
      <c r="D46" s="189"/>
      <c r="E46" s="318" t="s">
        <v>359</v>
      </c>
      <c r="F46" s="64"/>
      <c r="G46" s="355">
        <v>75</v>
      </c>
      <c r="H46" s="35"/>
      <c r="I46" s="35"/>
      <c r="J46" s="35"/>
      <c r="K46" s="35"/>
      <c r="L46" s="65"/>
      <c r="M46" s="334">
        <v>90</v>
      </c>
      <c r="N46" s="80"/>
      <c r="O46" s="80"/>
      <c r="P46" s="80"/>
      <c r="Q46" s="85"/>
    </row>
    <row r="47" spans="1:17">
      <c r="A47" s="188"/>
      <c r="B47" s="189"/>
      <c r="C47" s="189"/>
      <c r="D47" s="189"/>
      <c r="E47" s="33" t="s">
        <v>358</v>
      </c>
      <c r="F47" s="64">
        <v>85</v>
      </c>
      <c r="G47" s="64">
        <v>63</v>
      </c>
      <c r="H47" s="35"/>
      <c r="I47" s="35"/>
      <c r="J47" s="35"/>
      <c r="K47" s="35"/>
      <c r="L47" s="65">
        <v>102</v>
      </c>
      <c r="M47" s="65">
        <v>75.599999999999994</v>
      </c>
      <c r="N47" s="80"/>
      <c r="O47" s="80"/>
      <c r="P47" s="80"/>
      <c r="Q47" s="85"/>
    </row>
    <row r="48" spans="1:17">
      <c r="A48" s="188"/>
      <c r="B48" s="189"/>
      <c r="C48" s="189"/>
      <c r="D48" s="189"/>
      <c r="E48" s="33" t="s">
        <v>201</v>
      </c>
      <c r="F48" s="64">
        <v>3.3</v>
      </c>
      <c r="G48" s="64">
        <v>3.3</v>
      </c>
      <c r="H48" s="35"/>
      <c r="I48" s="35"/>
      <c r="J48" s="35"/>
      <c r="K48" s="35"/>
      <c r="L48" s="65">
        <v>3.6</v>
      </c>
      <c r="M48" s="65">
        <v>3.6</v>
      </c>
      <c r="N48" s="80"/>
      <c r="O48" s="80"/>
      <c r="P48" s="80"/>
      <c r="Q48" s="85"/>
    </row>
    <row r="49" spans="1:17">
      <c r="A49" s="188"/>
      <c r="B49" s="189"/>
      <c r="C49" s="189"/>
      <c r="D49" s="189"/>
      <c r="E49" s="33" t="s">
        <v>39</v>
      </c>
      <c r="F49" s="64">
        <v>4</v>
      </c>
      <c r="G49" s="64">
        <v>3</v>
      </c>
      <c r="H49" s="35"/>
      <c r="I49" s="35"/>
      <c r="J49" s="35"/>
      <c r="K49" s="35"/>
      <c r="L49" s="65">
        <v>4.8</v>
      </c>
      <c r="M49" s="65">
        <v>3.6</v>
      </c>
      <c r="N49" s="80"/>
      <c r="O49" s="80"/>
      <c r="P49" s="80"/>
      <c r="Q49" s="85"/>
    </row>
    <row r="50" spans="1:17">
      <c r="A50" s="188"/>
      <c r="B50" s="189"/>
      <c r="C50" s="189"/>
      <c r="D50" s="189"/>
      <c r="E50" s="33" t="s">
        <v>356</v>
      </c>
      <c r="F50" s="64">
        <v>5</v>
      </c>
      <c r="G50" s="64">
        <v>4.5</v>
      </c>
      <c r="H50" s="35"/>
      <c r="I50" s="35"/>
      <c r="J50" s="35"/>
      <c r="K50" s="35"/>
      <c r="L50" s="65">
        <v>6</v>
      </c>
      <c r="M50" s="65">
        <v>5.4</v>
      </c>
      <c r="N50" s="80"/>
      <c r="O50" s="80"/>
      <c r="P50" s="80"/>
      <c r="Q50" s="85"/>
    </row>
    <row r="51" spans="1:17">
      <c r="A51" s="188"/>
      <c r="B51" s="189"/>
      <c r="C51" s="189"/>
      <c r="D51" s="189"/>
      <c r="E51" s="33" t="s">
        <v>109</v>
      </c>
      <c r="F51" s="165">
        <v>6</v>
      </c>
      <c r="G51" s="165">
        <v>6</v>
      </c>
      <c r="H51" s="431"/>
      <c r="I51" s="431"/>
      <c r="J51" s="431"/>
      <c r="K51" s="431"/>
      <c r="L51" s="398">
        <v>7</v>
      </c>
      <c r="M51" s="398">
        <v>7</v>
      </c>
      <c r="N51" s="80"/>
      <c r="O51" s="80"/>
      <c r="P51" s="80"/>
      <c r="Q51" s="85"/>
    </row>
    <row r="52" spans="1:17">
      <c r="A52" s="188"/>
      <c r="B52" s="189"/>
      <c r="C52" s="189"/>
      <c r="D52" s="189"/>
      <c r="E52" s="33" t="s">
        <v>104</v>
      </c>
      <c r="F52" s="64">
        <v>0.9</v>
      </c>
      <c r="G52" s="64">
        <v>0.9</v>
      </c>
      <c r="H52" s="35"/>
      <c r="I52" s="35"/>
      <c r="J52" s="35"/>
      <c r="K52" s="35"/>
      <c r="L52" s="65">
        <v>1.1000000000000001</v>
      </c>
      <c r="M52" s="65">
        <v>1.1000000000000001</v>
      </c>
      <c r="N52" s="80"/>
      <c r="O52" s="80"/>
      <c r="P52" s="80"/>
      <c r="Q52" s="85"/>
    </row>
    <row r="53" spans="1:17">
      <c r="A53" s="188"/>
      <c r="B53" s="189"/>
      <c r="C53" s="189"/>
      <c r="D53" s="189"/>
      <c r="E53" s="318" t="s">
        <v>360</v>
      </c>
      <c r="F53" s="355"/>
      <c r="G53" s="355">
        <v>75</v>
      </c>
      <c r="H53" s="356"/>
      <c r="I53" s="356"/>
      <c r="J53" s="356"/>
      <c r="K53" s="356"/>
      <c r="L53" s="334"/>
      <c r="M53" s="334">
        <v>90</v>
      </c>
      <c r="N53" s="357"/>
      <c r="O53" s="80"/>
      <c r="P53" s="80"/>
      <c r="Q53" s="85"/>
    </row>
    <row r="54" spans="1:17">
      <c r="A54" s="47">
        <v>518</v>
      </c>
      <c r="B54" s="60" t="s">
        <v>167</v>
      </c>
      <c r="C54" s="72">
        <v>200</v>
      </c>
      <c r="D54" s="60">
        <v>200</v>
      </c>
      <c r="E54" s="33" t="s">
        <v>166</v>
      </c>
      <c r="F54" s="398">
        <v>200</v>
      </c>
      <c r="G54" s="398">
        <v>200</v>
      </c>
      <c r="H54" s="86">
        <v>1</v>
      </c>
      <c r="I54" s="86">
        <v>0</v>
      </c>
      <c r="J54" s="86">
        <v>0</v>
      </c>
      <c r="K54" s="86">
        <v>110</v>
      </c>
      <c r="L54" s="398">
        <v>200</v>
      </c>
      <c r="M54" s="398">
        <v>200</v>
      </c>
      <c r="N54" s="86">
        <v>1</v>
      </c>
      <c r="O54" s="86">
        <v>0</v>
      </c>
      <c r="P54" s="86">
        <v>0</v>
      </c>
      <c r="Q54" s="86">
        <v>110</v>
      </c>
    </row>
    <row r="55" spans="1:17" ht="13.5" customHeight="1">
      <c r="A55" s="52">
        <v>108</v>
      </c>
      <c r="B55" s="61" t="s">
        <v>170</v>
      </c>
      <c r="C55" s="73">
        <v>50</v>
      </c>
      <c r="D55" s="61">
        <v>60</v>
      </c>
      <c r="E55" s="33" t="s">
        <v>13</v>
      </c>
      <c r="F55" s="398">
        <v>50</v>
      </c>
      <c r="G55" s="398">
        <v>50</v>
      </c>
      <c r="H55" s="86">
        <v>3.8</v>
      </c>
      <c r="I55" s="86">
        <v>0.4</v>
      </c>
      <c r="J55" s="86">
        <v>24.6</v>
      </c>
      <c r="K55" s="86">
        <v>117.5</v>
      </c>
      <c r="L55" s="398">
        <v>60</v>
      </c>
      <c r="M55" s="398">
        <v>60</v>
      </c>
      <c r="N55" s="86">
        <v>4.5999999999999996</v>
      </c>
      <c r="O55" s="86">
        <v>0.5</v>
      </c>
      <c r="P55" s="86">
        <v>29.5</v>
      </c>
      <c r="Q55" s="86">
        <v>141</v>
      </c>
    </row>
    <row r="56" spans="1:17">
      <c r="A56" s="52">
        <v>109</v>
      </c>
      <c r="B56" s="61" t="s">
        <v>177</v>
      </c>
      <c r="C56" s="73">
        <v>50</v>
      </c>
      <c r="D56" s="61">
        <v>70</v>
      </c>
      <c r="E56" s="33" t="s">
        <v>17</v>
      </c>
      <c r="F56" s="398">
        <v>50</v>
      </c>
      <c r="G56" s="398">
        <v>50</v>
      </c>
      <c r="H56" s="86">
        <v>3.3</v>
      </c>
      <c r="I56" s="86">
        <v>0.6</v>
      </c>
      <c r="J56" s="86">
        <v>16.7</v>
      </c>
      <c r="K56" s="86">
        <v>87</v>
      </c>
      <c r="L56" s="398">
        <v>70</v>
      </c>
      <c r="M56" s="398">
        <v>70</v>
      </c>
      <c r="N56" s="86">
        <v>4.5999999999999996</v>
      </c>
      <c r="O56" s="86">
        <v>0.8</v>
      </c>
      <c r="P56" s="86">
        <v>23.4</v>
      </c>
      <c r="Q56" s="86">
        <v>122</v>
      </c>
    </row>
    <row r="57" spans="1:17">
      <c r="A57" s="34"/>
      <c r="B57" s="174" t="s">
        <v>204</v>
      </c>
      <c r="C57" s="62"/>
      <c r="D57" s="62"/>
      <c r="E57" s="33"/>
      <c r="F57" s="46"/>
      <c r="G57" s="46"/>
      <c r="H57" s="66">
        <f>H56+H55+H54+H43+H38+H37+H30+H25</f>
        <v>32.800000000000004</v>
      </c>
      <c r="I57" s="66">
        <f>I56+I55+I54+I43+I38+I37+I30+I29</f>
        <v>24.1</v>
      </c>
      <c r="J57" s="66">
        <f>J56+J55+J54+J43+J38+J37+J30+J29</f>
        <v>96.199999999999989</v>
      </c>
      <c r="K57" s="66">
        <f>K56+K55+K54+K43+K38+K37+K30+K29</f>
        <v>772.5</v>
      </c>
      <c r="L57" s="46"/>
      <c r="M57" s="46"/>
      <c r="N57" s="75">
        <f>N56+N55+N54+N43+N38+N37+N30+N25</f>
        <v>41.3</v>
      </c>
      <c r="O57" s="75">
        <f>O56+O55+O54+O43+O38+O37+O30+O29</f>
        <v>28.9</v>
      </c>
      <c r="P57" s="75">
        <f>P56+P55+P54+P43+P38+P37+P30+P29</f>
        <v>116</v>
      </c>
      <c r="Q57" s="75">
        <f>Q56+Q55+Q54+Q43+Q38+Q37+Q30+Q29</f>
        <v>916.2</v>
      </c>
    </row>
    <row r="58" spans="1:17">
      <c r="A58" s="34"/>
      <c r="B58" s="174" t="s">
        <v>181</v>
      </c>
      <c r="C58" s="62"/>
      <c r="D58" s="62"/>
      <c r="E58" s="33"/>
      <c r="F58" s="46"/>
      <c r="G58" s="46"/>
      <c r="H58" s="88">
        <f>H57+H23</f>
        <v>52.400000000000006</v>
      </c>
      <c r="I58" s="88">
        <f>I57+I23</f>
        <v>41.86</v>
      </c>
      <c r="J58" s="88">
        <f>J57+J23</f>
        <v>213.39999999999998</v>
      </c>
      <c r="K58" s="88">
        <f>K57+K23</f>
        <v>1388.6</v>
      </c>
      <c r="L58" s="46"/>
      <c r="M58" s="46"/>
      <c r="N58" s="75">
        <f>N57+N23</f>
        <v>67.900000000000006</v>
      </c>
      <c r="O58" s="75">
        <f>O57+O23</f>
        <v>52.8</v>
      </c>
      <c r="P58" s="75">
        <f>P57+P23</f>
        <v>253.9</v>
      </c>
      <c r="Q58" s="75">
        <f>Q57+Q23</f>
        <v>1667.4</v>
      </c>
    </row>
    <row r="59" spans="1:17" ht="15" customHeight="1">
      <c r="A59" s="552" t="s">
        <v>159</v>
      </c>
      <c r="B59" s="553"/>
      <c r="C59" s="553"/>
      <c r="D59" s="553"/>
      <c r="E59" s="55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4"/>
    </row>
    <row r="60" spans="1:17" ht="25.5" customHeight="1">
      <c r="A60" s="524">
        <v>22</v>
      </c>
      <c r="B60" s="589" t="s">
        <v>160</v>
      </c>
      <c r="C60" s="73">
        <v>100</v>
      </c>
      <c r="D60" s="73">
        <v>100</v>
      </c>
      <c r="E60" s="50" t="s">
        <v>65</v>
      </c>
      <c r="F60" s="65">
        <v>108</v>
      </c>
      <c r="G60" s="65">
        <v>91</v>
      </c>
      <c r="H60" s="46"/>
      <c r="I60" s="46"/>
      <c r="J60" s="46"/>
      <c r="K60" s="46"/>
      <c r="L60" s="34"/>
      <c r="M60" s="34"/>
      <c r="N60" s="34"/>
      <c r="O60" s="34"/>
      <c r="P60" s="34"/>
      <c r="Q60" s="24"/>
    </row>
    <row r="61" spans="1:17" ht="15" customHeight="1">
      <c r="A61" s="524"/>
      <c r="B61" s="589"/>
      <c r="C61" s="73"/>
      <c r="D61" s="73"/>
      <c r="E61" s="50" t="s">
        <v>202</v>
      </c>
      <c r="F61" s="65">
        <v>10</v>
      </c>
      <c r="G61" s="65">
        <v>10</v>
      </c>
      <c r="H61" s="46"/>
      <c r="I61" s="46"/>
      <c r="J61" s="46"/>
      <c r="K61" s="46"/>
      <c r="L61" s="34"/>
      <c r="M61" s="34"/>
      <c r="N61" s="34"/>
      <c r="O61" s="34"/>
      <c r="P61" s="34"/>
      <c r="Q61" s="24"/>
    </row>
    <row r="62" spans="1:17">
      <c r="A62" s="524">
        <v>44</v>
      </c>
      <c r="B62" s="524" t="s">
        <v>161</v>
      </c>
      <c r="C62" s="94">
        <v>100</v>
      </c>
      <c r="D62" s="94">
        <v>100</v>
      </c>
      <c r="E62" s="34" t="s">
        <v>46</v>
      </c>
      <c r="F62" s="65">
        <v>74</v>
      </c>
      <c r="G62" s="65">
        <v>59</v>
      </c>
      <c r="H62" s="34"/>
      <c r="I62" s="34"/>
      <c r="J62" s="34"/>
      <c r="K62" s="34"/>
      <c r="L62" s="34"/>
      <c r="M62" s="34"/>
      <c r="N62" s="34"/>
      <c r="O62" s="34"/>
      <c r="P62" s="34"/>
      <c r="Q62" s="24"/>
    </row>
    <row r="63" spans="1:17">
      <c r="A63" s="524"/>
      <c r="B63" s="524"/>
      <c r="C63" s="94"/>
      <c r="D63" s="94"/>
      <c r="E63" s="34" t="s">
        <v>48</v>
      </c>
      <c r="F63" s="65">
        <v>48</v>
      </c>
      <c r="G63" s="65">
        <v>35</v>
      </c>
      <c r="H63" s="34"/>
      <c r="I63" s="34"/>
      <c r="J63" s="34"/>
      <c r="K63" s="34"/>
      <c r="L63" s="34"/>
      <c r="M63" s="34"/>
      <c r="N63" s="34"/>
      <c r="O63" s="34"/>
      <c r="P63" s="34"/>
      <c r="Q63" s="24"/>
    </row>
    <row r="64" spans="1:17">
      <c r="A64" s="524"/>
      <c r="B64" s="524"/>
      <c r="C64" s="94"/>
      <c r="D64" s="94"/>
      <c r="E64" s="34" t="s">
        <v>41</v>
      </c>
      <c r="F64" s="65">
        <v>7</v>
      </c>
      <c r="G64" s="65">
        <v>7</v>
      </c>
      <c r="H64" s="34"/>
      <c r="I64" s="34"/>
      <c r="J64" s="34"/>
      <c r="K64" s="34"/>
      <c r="L64" s="34"/>
      <c r="M64" s="34"/>
      <c r="N64" s="34"/>
      <c r="O64" s="34"/>
      <c r="P64" s="34"/>
      <c r="Q64" s="24"/>
    </row>
    <row r="65" spans="1:17">
      <c r="A65" s="524">
        <v>381</v>
      </c>
      <c r="B65" s="524" t="s">
        <v>162</v>
      </c>
      <c r="C65" s="94">
        <v>100</v>
      </c>
      <c r="D65" s="94">
        <v>100</v>
      </c>
      <c r="E65" s="34" t="s">
        <v>43</v>
      </c>
      <c r="F65" s="65">
        <v>86</v>
      </c>
      <c r="G65" s="65">
        <v>86</v>
      </c>
      <c r="H65" s="34"/>
      <c r="I65" s="34"/>
      <c r="J65" s="34"/>
      <c r="K65" s="34"/>
      <c r="L65" s="34"/>
      <c r="M65" s="34"/>
      <c r="N65" s="34"/>
      <c r="O65" s="34"/>
      <c r="P65" s="34"/>
      <c r="Q65" s="24"/>
    </row>
    <row r="66" spans="1:17">
      <c r="A66" s="524"/>
      <c r="B66" s="524"/>
      <c r="C66" s="94"/>
      <c r="D66" s="94"/>
      <c r="E66" s="34" t="s">
        <v>13</v>
      </c>
      <c r="F66" s="65">
        <v>19</v>
      </c>
      <c r="G66" s="65">
        <v>19</v>
      </c>
      <c r="H66" s="34"/>
      <c r="I66" s="34"/>
      <c r="J66" s="34"/>
      <c r="K66" s="34"/>
      <c r="L66" s="34"/>
      <c r="M66" s="34"/>
      <c r="N66" s="34"/>
      <c r="O66" s="34"/>
      <c r="P66" s="34"/>
      <c r="Q66" s="24"/>
    </row>
    <row r="67" spans="1:17">
      <c r="A67" s="524"/>
      <c r="B67" s="524"/>
      <c r="C67" s="94"/>
      <c r="D67" s="94"/>
      <c r="E67" s="34" t="s">
        <v>50</v>
      </c>
      <c r="F67" s="65">
        <v>11</v>
      </c>
      <c r="G67" s="65">
        <v>11</v>
      </c>
      <c r="H67" s="34"/>
      <c r="I67" s="34"/>
      <c r="J67" s="34"/>
      <c r="K67" s="34"/>
      <c r="L67" s="34"/>
      <c r="M67" s="34"/>
      <c r="N67" s="34"/>
      <c r="O67" s="34"/>
      <c r="P67" s="34"/>
      <c r="Q67" s="24"/>
    </row>
    <row r="68" spans="1:17">
      <c r="A68" s="524"/>
      <c r="B68" s="524"/>
      <c r="C68" s="94"/>
      <c r="D68" s="94"/>
      <c r="E68" s="34" t="s">
        <v>33</v>
      </c>
      <c r="F68" s="65">
        <v>7</v>
      </c>
      <c r="G68" s="65">
        <v>7</v>
      </c>
      <c r="H68" s="34"/>
      <c r="I68" s="34"/>
      <c r="J68" s="34"/>
      <c r="K68" s="34"/>
      <c r="L68" s="34"/>
      <c r="M68" s="34"/>
      <c r="N68" s="34"/>
      <c r="O68" s="34"/>
      <c r="P68" s="34"/>
      <c r="Q68" s="24"/>
    </row>
    <row r="69" spans="1:17" ht="24.75" customHeight="1">
      <c r="A69" s="524">
        <v>390</v>
      </c>
      <c r="B69" s="525" t="s">
        <v>163</v>
      </c>
      <c r="C69" s="94">
        <v>70</v>
      </c>
      <c r="D69" s="94">
        <v>70</v>
      </c>
      <c r="E69" s="34" t="s">
        <v>76</v>
      </c>
      <c r="F69" s="316">
        <v>44</v>
      </c>
      <c r="G69" s="316">
        <v>44</v>
      </c>
      <c r="H69" s="52"/>
      <c r="I69" s="52"/>
      <c r="J69" s="52"/>
      <c r="K69" s="52"/>
      <c r="L69" s="34"/>
      <c r="M69" s="34"/>
      <c r="N69" s="34"/>
      <c r="O69" s="34"/>
      <c r="P69" s="34"/>
      <c r="Q69" s="24"/>
    </row>
    <row r="70" spans="1:17">
      <c r="A70" s="524"/>
      <c r="B70" s="525"/>
      <c r="C70" s="94"/>
      <c r="D70" s="94"/>
      <c r="E70" s="34" t="s">
        <v>77</v>
      </c>
      <c r="F70" s="316">
        <v>6</v>
      </c>
      <c r="G70" s="316">
        <v>6</v>
      </c>
      <c r="H70" s="52"/>
      <c r="I70" s="52"/>
      <c r="J70" s="52"/>
      <c r="K70" s="52"/>
      <c r="L70" s="34"/>
      <c r="M70" s="34"/>
      <c r="N70" s="34"/>
      <c r="O70" s="34"/>
      <c r="P70" s="34"/>
      <c r="Q70" s="24"/>
    </row>
    <row r="71" spans="1:17">
      <c r="A71" s="524"/>
      <c r="B71" s="525"/>
      <c r="C71" s="94"/>
      <c r="D71" s="94"/>
      <c r="E71" s="34" t="s">
        <v>38</v>
      </c>
      <c r="F71" s="316">
        <v>24.5</v>
      </c>
      <c r="G71" s="316">
        <v>21</v>
      </c>
      <c r="H71" s="52"/>
      <c r="I71" s="52"/>
      <c r="J71" s="52"/>
      <c r="K71" s="52"/>
      <c r="L71" s="34"/>
      <c r="M71" s="34"/>
      <c r="N71" s="34"/>
      <c r="O71" s="34"/>
      <c r="P71" s="34"/>
      <c r="Q71" s="24"/>
    </row>
    <row r="72" spans="1:17">
      <c r="A72" s="524"/>
      <c r="B72" s="525"/>
      <c r="C72" s="94"/>
      <c r="D72" s="94"/>
      <c r="E72" s="34" t="s">
        <v>61</v>
      </c>
      <c r="F72" s="316">
        <v>5</v>
      </c>
      <c r="G72" s="316">
        <v>5</v>
      </c>
      <c r="H72" s="52"/>
      <c r="I72" s="52"/>
      <c r="J72" s="52"/>
      <c r="K72" s="52"/>
      <c r="L72" s="34"/>
      <c r="M72" s="34"/>
      <c r="N72" s="34"/>
      <c r="O72" s="34"/>
      <c r="P72" s="34"/>
      <c r="Q72" s="24"/>
    </row>
    <row r="73" spans="1:17">
      <c r="A73" s="524"/>
      <c r="B73" s="525"/>
      <c r="C73" s="94"/>
      <c r="D73" s="94"/>
      <c r="E73" s="34" t="s">
        <v>33</v>
      </c>
      <c r="F73" s="316">
        <v>10</v>
      </c>
      <c r="G73" s="316">
        <v>10</v>
      </c>
      <c r="H73" s="52"/>
      <c r="I73" s="52"/>
      <c r="J73" s="52"/>
      <c r="K73" s="52"/>
      <c r="L73" s="34"/>
      <c r="M73" s="34"/>
      <c r="N73" s="34"/>
      <c r="O73" s="34"/>
      <c r="P73" s="34"/>
      <c r="Q73" s="24"/>
    </row>
    <row r="74" spans="1:17">
      <c r="A74" s="524">
        <v>237</v>
      </c>
      <c r="B74" s="525" t="s">
        <v>164</v>
      </c>
      <c r="C74" s="94">
        <v>180</v>
      </c>
      <c r="D74" s="94">
        <v>180</v>
      </c>
      <c r="E74" s="34" t="s">
        <v>53</v>
      </c>
      <c r="F74" s="65">
        <v>82.8</v>
      </c>
      <c r="G74" s="65">
        <v>82.8</v>
      </c>
      <c r="H74" s="34"/>
      <c r="I74" s="34"/>
      <c r="J74" s="34"/>
      <c r="K74" s="34"/>
      <c r="L74" s="34"/>
      <c r="M74" s="34"/>
      <c r="N74" s="34"/>
      <c r="O74" s="34"/>
      <c r="P74" s="34"/>
      <c r="Q74" s="24"/>
    </row>
    <row r="75" spans="1:17">
      <c r="A75" s="524"/>
      <c r="B75" s="525"/>
      <c r="C75" s="53"/>
      <c r="D75" s="53"/>
      <c r="E75" s="34" t="s">
        <v>33</v>
      </c>
      <c r="F75" s="65">
        <v>8.1</v>
      </c>
      <c r="G75" s="65">
        <v>8.1</v>
      </c>
      <c r="H75" s="34"/>
      <c r="I75" s="34"/>
      <c r="J75" s="34"/>
      <c r="K75" s="34"/>
      <c r="L75" s="34"/>
      <c r="M75" s="34"/>
      <c r="N75" s="34"/>
      <c r="O75" s="34"/>
      <c r="P75" s="34"/>
      <c r="Q75" s="24"/>
    </row>
  </sheetData>
  <mergeCells count="33">
    <mergeCell ref="A69:A73"/>
    <mergeCell ref="B69:B73"/>
    <mergeCell ref="A74:A75"/>
    <mergeCell ref="B74:B75"/>
    <mergeCell ref="B23:C23"/>
    <mergeCell ref="A24:G24"/>
    <mergeCell ref="A59:E59"/>
    <mergeCell ref="A60:A61"/>
    <mergeCell ref="B60:B61"/>
    <mergeCell ref="A62:A64"/>
    <mergeCell ref="B62:B64"/>
    <mergeCell ref="A65:A68"/>
    <mergeCell ref="B65:B68"/>
    <mergeCell ref="A38:A42"/>
    <mergeCell ref="B38:B42"/>
    <mergeCell ref="A43:A45"/>
    <mergeCell ref="B43:B45"/>
    <mergeCell ref="A9:A17"/>
    <mergeCell ref="B9:B17"/>
    <mergeCell ref="A18:A20"/>
    <mergeCell ref="B18:B20"/>
    <mergeCell ref="A25:A29"/>
    <mergeCell ref="B25:B29"/>
    <mergeCell ref="B30:B37"/>
    <mergeCell ref="A30:A37"/>
    <mergeCell ref="A1:N1"/>
    <mergeCell ref="A3:A4"/>
    <mergeCell ref="E3:E4"/>
    <mergeCell ref="F3:K3"/>
    <mergeCell ref="A5:A8"/>
    <mergeCell ref="B5:B8"/>
    <mergeCell ref="L3:Q3"/>
    <mergeCell ref="C3:D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A2" sqref="A2:N2"/>
    </sheetView>
  </sheetViews>
  <sheetFormatPr defaultRowHeight="15"/>
  <cols>
    <col min="1" max="1" width="5.28515625" style="23" customWidth="1"/>
    <col min="2" max="2" width="21.28515625" style="23" customWidth="1"/>
    <col min="3" max="4" width="6.7109375" style="23" customWidth="1"/>
    <col min="5" max="5" width="22.5703125" style="23" customWidth="1"/>
    <col min="6" max="17" width="6.5703125" style="23" customWidth="1"/>
    <col min="18" max="16384" width="9.140625" style="23"/>
  </cols>
  <sheetData>
    <row r="1" spans="1:1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>
      <c r="A2" s="507" t="s">
        <v>437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17">
      <c r="A3" s="27"/>
      <c r="B3" s="27"/>
      <c r="C3" s="27"/>
      <c r="D3" s="28"/>
      <c r="E3" s="27"/>
      <c r="F3" s="27"/>
      <c r="G3" s="27"/>
      <c r="H3" s="27"/>
      <c r="I3" s="27"/>
      <c r="J3" s="27" t="s">
        <v>21</v>
      </c>
      <c r="K3" s="27"/>
      <c r="L3" s="27"/>
      <c r="M3" s="27"/>
      <c r="N3" s="27"/>
    </row>
    <row r="4" spans="1:17" ht="15.75" customHeight="1">
      <c r="A4" s="590" t="s">
        <v>23</v>
      </c>
      <c r="B4" s="76" t="s">
        <v>5</v>
      </c>
      <c r="C4" s="593" t="s">
        <v>133</v>
      </c>
      <c r="D4" s="594"/>
      <c r="E4" s="591" t="s">
        <v>25</v>
      </c>
      <c r="F4" s="592" t="s">
        <v>187</v>
      </c>
      <c r="G4" s="592"/>
      <c r="H4" s="592"/>
      <c r="I4" s="592"/>
      <c r="J4" s="592"/>
      <c r="K4" s="592"/>
      <c r="L4" s="592" t="s">
        <v>189</v>
      </c>
      <c r="M4" s="592"/>
      <c r="N4" s="592"/>
      <c r="O4" s="592"/>
      <c r="P4" s="592"/>
      <c r="Q4" s="592"/>
    </row>
    <row r="5" spans="1:17">
      <c r="A5" s="590"/>
      <c r="B5" s="77" t="s">
        <v>154</v>
      </c>
      <c r="C5" s="95" t="s">
        <v>145</v>
      </c>
      <c r="D5" s="95" t="s">
        <v>188</v>
      </c>
      <c r="E5" s="591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5" customHeight="1">
      <c r="A6" s="164">
        <v>106</v>
      </c>
      <c r="B6" s="212" t="s">
        <v>318</v>
      </c>
      <c r="C6" s="130">
        <v>50</v>
      </c>
      <c r="D6" s="130">
        <v>50</v>
      </c>
      <c r="E6" s="165" t="s">
        <v>10</v>
      </c>
      <c r="F6" s="406">
        <v>53.5</v>
      </c>
      <c r="G6" s="406">
        <v>50</v>
      </c>
      <c r="H6" s="69">
        <v>0.55000000000000004</v>
      </c>
      <c r="I6" s="69">
        <v>0.1</v>
      </c>
      <c r="J6" s="69">
        <v>1.9</v>
      </c>
      <c r="K6" s="69">
        <v>12</v>
      </c>
      <c r="L6" s="63">
        <v>53.5</v>
      </c>
      <c r="M6" s="406">
        <v>50</v>
      </c>
      <c r="N6" s="69">
        <v>0.55000000000000004</v>
      </c>
      <c r="O6" s="69">
        <v>0.1</v>
      </c>
      <c r="P6" s="69">
        <v>1.9</v>
      </c>
      <c r="Q6" s="69">
        <v>12</v>
      </c>
    </row>
    <row r="7" spans="1:17" ht="15" customHeight="1">
      <c r="A7" s="598">
        <v>296</v>
      </c>
      <c r="B7" s="595" t="s">
        <v>168</v>
      </c>
      <c r="C7" s="130">
        <v>150</v>
      </c>
      <c r="D7" s="130">
        <v>200</v>
      </c>
      <c r="E7" s="41" t="s">
        <v>32</v>
      </c>
      <c r="F7" s="406">
        <v>50</v>
      </c>
      <c r="G7" s="406">
        <v>50</v>
      </c>
      <c r="H7" s="69">
        <v>6.7</v>
      </c>
      <c r="I7" s="69">
        <v>5.4</v>
      </c>
      <c r="J7" s="69">
        <v>29.3</v>
      </c>
      <c r="K7" s="69">
        <v>193.5</v>
      </c>
      <c r="L7" s="406">
        <v>66</v>
      </c>
      <c r="M7" s="406">
        <v>66</v>
      </c>
      <c r="N7" s="69">
        <v>9.1999999999999993</v>
      </c>
      <c r="O7" s="69">
        <v>7.2</v>
      </c>
      <c r="P7" s="69">
        <v>39</v>
      </c>
      <c r="Q7" s="69">
        <v>258</v>
      </c>
    </row>
    <row r="8" spans="1:17">
      <c r="A8" s="599"/>
      <c r="B8" s="596"/>
      <c r="C8" s="92"/>
      <c r="D8" s="92"/>
      <c r="E8" s="165" t="s">
        <v>116</v>
      </c>
      <c r="F8" s="63">
        <v>5</v>
      </c>
      <c r="G8" s="63">
        <v>4.5</v>
      </c>
      <c r="H8" s="43"/>
      <c r="I8" s="43"/>
      <c r="J8" s="43"/>
      <c r="K8" s="43"/>
      <c r="L8" s="63">
        <v>6.6</v>
      </c>
      <c r="M8" s="406">
        <v>6</v>
      </c>
      <c r="N8" s="70"/>
      <c r="O8" s="70"/>
      <c r="P8" s="70"/>
      <c r="Q8" s="70"/>
    </row>
    <row r="9" spans="1:17" ht="15" customHeight="1">
      <c r="A9" s="599"/>
      <c r="B9" s="596"/>
      <c r="C9" s="166"/>
      <c r="D9" s="166"/>
      <c r="E9" s="165" t="s">
        <v>33</v>
      </c>
      <c r="F9" s="63">
        <v>22.5</v>
      </c>
      <c r="G9" s="63">
        <v>2.5</v>
      </c>
      <c r="H9" s="43"/>
      <c r="I9" s="43"/>
      <c r="J9" s="43"/>
      <c r="K9" s="43"/>
      <c r="L9" s="406">
        <v>3</v>
      </c>
      <c r="M9" s="406">
        <v>3</v>
      </c>
      <c r="N9" s="70"/>
      <c r="O9" s="70"/>
      <c r="P9" s="70"/>
      <c r="Q9" s="70"/>
    </row>
    <row r="10" spans="1:17">
      <c r="A10" s="599"/>
      <c r="B10" s="596"/>
      <c r="C10" s="92"/>
      <c r="D10" s="92"/>
      <c r="E10" s="165" t="s">
        <v>169</v>
      </c>
      <c r="F10" s="165"/>
      <c r="G10" s="466">
        <v>167</v>
      </c>
      <c r="H10" s="43"/>
      <c r="I10" s="43"/>
      <c r="J10" s="43"/>
      <c r="K10" s="43"/>
      <c r="L10" s="64"/>
      <c r="M10" s="466">
        <v>222</v>
      </c>
      <c r="N10" s="70"/>
      <c r="O10" s="70"/>
      <c r="P10" s="70"/>
      <c r="Q10" s="70"/>
    </row>
    <row r="11" spans="1:17">
      <c r="A11" s="600"/>
      <c r="B11" s="597"/>
      <c r="C11" s="92"/>
      <c r="D11" s="92"/>
      <c r="E11" s="165" t="s">
        <v>33</v>
      </c>
      <c r="F11" s="165">
        <v>5</v>
      </c>
      <c r="G11" s="165">
        <v>5</v>
      </c>
      <c r="H11" s="43"/>
      <c r="I11" s="43"/>
      <c r="J11" s="43"/>
      <c r="K11" s="43"/>
      <c r="L11" s="64">
        <v>5</v>
      </c>
      <c r="M11" s="64">
        <v>5</v>
      </c>
      <c r="N11" s="70"/>
      <c r="O11" s="70"/>
      <c r="P11" s="70"/>
      <c r="Q11" s="70"/>
    </row>
    <row r="12" spans="1:17" ht="15" customHeight="1">
      <c r="A12" s="254">
        <v>495</v>
      </c>
      <c r="B12" s="254" t="s">
        <v>311</v>
      </c>
      <c r="C12" s="254">
        <v>200</v>
      </c>
      <c r="D12" s="251">
        <v>200</v>
      </c>
      <c r="E12" s="254" t="s">
        <v>312</v>
      </c>
      <c r="F12" s="254">
        <v>1</v>
      </c>
      <c r="G12" s="254">
        <v>50</v>
      </c>
      <c r="H12" s="255">
        <v>1.5</v>
      </c>
      <c r="I12" s="255">
        <v>1.3</v>
      </c>
      <c r="J12" s="255">
        <v>15.9</v>
      </c>
      <c r="K12" s="255">
        <v>81</v>
      </c>
      <c r="L12" s="254">
        <v>1</v>
      </c>
      <c r="M12" s="254">
        <v>50</v>
      </c>
      <c r="N12" s="255">
        <v>1.5</v>
      </c>
      <c r="O12" s="255">
        <v>1.3</v>
      </c>
      <c r="P12" s="255">
        <v>15.9</v>
      </c>
      <c r="Q12" s="255">
        <v>81</v>
      </c>
    </row>
    <row r="13" spans="1:17">
      <c r="A13" s="325"/>
      <c r="B13" s="325"/>
      <c r="C13" s="353"/>
      <c r="D13" s="353"/>
      <c r="E13" s="254" t="s">
        <v>55</v>
      </c>
      <c r="F13" s="254">
        <v>50</v>
      </c>
      <c r="G13" s="254">
        <v>50</v>
      </c>
      <c r="H13" s="210"/>
      <c r="I13" s="210"/>
      <c r="J13" s="214"/>
      <c r="K13" s="214"/>
      <c r="L13" s="254">
        <v>50</v>
      </c>
      <c r="M13" s="254">
        <v>50</v>
      </c>
      <c r="N13" s="210"/>
      <c r="O13" s="210"/>
      <c r="P13" s="214"/>
      <c r="Q13" s="214"/>
    </row>
    <row r="14" spans="1:17">
      <c r="A14" s="325"/>
      <c r="B14" s="325"/>
      <c r="C14" s="353"/>
      <c r="D14" s="353"/>
      <c r="E14" s="254" t="s">
        <v>35</v>
      </c>
      <c r="F14" s="254">
        <v>13</v>
      </c>
      <c r="G14" s="254">
        <v>13</v>
      </c>
      <c r="H14" s="210"/>
      <c r="I14" s="210"/>
      <c r="J14" s="214"/>
      <c r="K14" s="214"/>
      <c r="L14" s="254">
        <v>13</v>
      </c>
      <c r="M14" s="254">
        <v>13</v>
      </c>
      <c r="N14" s="210"/>
      <c r="O14" s="210"/>
      <c r="P14" s="214"/>
      <c r="Q14" s="214"/>
    </row>
    <row r="15" spans="1:17">
      <c r="A15" s="178">
        <v>111</v>
      </c>
      <c r="B15" s="212" t="s">
        <v>341</v>
      </c>
      <c r="C15" s="121">
        <v>40</v>
      </c>
      <c r="D15" s="112">
        <v>60</v>
      </c>
      <c r="E15" s="41" t="s">
        <v>342</v>
      </c>
      <c r="F15" s="64">
        <v>40</v>
      </c>
      <c r="G15" s="64">
        <v>40</v>
      </c>
      <c r="H15" s="69">
        <v>3</v>
      </c>
      <c r="I15" s="69">
        <v>1.1599999999999999</v>
      </c>
      <c r="J15" s="69">
        <v>20.5</v>
      </c>
      <c r="K15" s="69">
        <v>104.8</v>
      </c>
      <c r="L15" s="64">
        <v>60</v>
      </c>
      <c r="M15" s="64">
        <v>60</v>
      </c>
      <c r="N15" s="69">
        <v>4.5</v>
      </c>
      <c r="O15" s="69">
        <v>1.8</v>
      </c>
      <c r="P15" s="69">
        <v>30.7</v>
      </c>
      <c r="Q15" s="69">
        <v>71</v>
      </c>
    </row>
    <row r="16" spans="1:17">
      <c r="A16" s="387">
        <v>105</v>
      </c>
      <c r="B16" s="392" t="s">
        <v>351</v>
      </c>
      <c r="C16" s="121">
        <v>10</v>
      </c>
      <c r="D16" s="112">
        <v>10</v>
      </c>
      <c r="E16" s="392" t="s">
        <v>201</v>
      </c>
      <c r="F16" s="165">
        <v>10</v>
      </c>
      <c r="G16" s="165">
        <v>10</v>
      </c>
      <c r="H16" s="70">
        <v>0.01</v>
      </c>
      <c r="I16" s="69">
        <v>8.1999999999999993</v>
      </c>
      <c r="J16" s="69">
        <v>0</v>
      </c>
      <c r="K16" s="69">
        <v>74.8</v>
      </c>
      <c r="L16" s="165">
        <v>10</v>
      </c>
      <c r="M16" s="165">
        <v>10</v>
      </c>
      <c r="N16" s="70">
        <v>0.01</v>
      </c>
      <c r="O16" s="69">
        <v>8.1999999999999993</v>
      </c>
      <c r="P16" s="69">
        <v>0</v>
      </c>
      <c r="Q16" s="69">
        <v>74.8</v>
      </c>
    </row>
    <row r="17" spans="1:17">
      <c r="A17" s="178">
        <v>112</v>
      </c>
      <c r="B17" s="212" t="s">
        <v>152</v>
      </c>
      <c r="C17" s="122">
        <v>140</v>
      </c>
      <c r="D17" s="112">
        <v>140</v>
      </c>
      <c r="E17" s="41" t="s">
        <v>62</v>
      </c>
      <c r="F17" s="165">
        <v>140</v>
      </c>
      <c r="G17" s="165">
        <v>140</v>
      </c>
      <c r="H17" s="69">
        <v>0.5</v>
      </c>
      <c r="I17" s="69">
        <v>0.5</v>
      </c>
      <c r="J17" s="69">
        <v>13.7</v>
      </c>
      <c r="K17" s="69">
        <v>66.2</v>
      </c>
      <c r="L17" s="165">
        <v>140</v>
      </c>
      <c r="M17" s="165">
        <v>140</v>
      </c>
      <c r="N17" s="69">
        <v>0.5</v>
      </c>
      <c r="O17" s="69">
        <v>0.5</v>
      </c>
      <c r="P17" s="69">
        <v>13.7</v>
      </c>
      <c r="Q17" s="69">
        <v>66.2</v>
      </c>
    </row>
    <row r="18" spans="1:17">
      <c r="A18" s="167"/>
      <c r="B18" s="168" t="s">
        <v>180</v>
      </c>
      <c r="C18" s="157"/>
      <c r="D18" s="157"/>
      <c r="E18" s="48"/>
      <c r="F18" s="46"/>
      <c r="G18" s="46"/>
      <c r="H18" s="75">
        <f>SUM(H6:H17)</f>
        <v>12.26</v>
      </c>
      <c r="I18" s="75">
        <f t="shared" ref="I18:Q18" si="0">SUM(I6:I17)</f>
        <v>16.66</v>
      </c>
      <c r="J18" s="75">
        <f t="shared" si="0"/>
        <v>81.3</v>
      </c>
      <c r="K18" s="75">
        <f t="shared" si="0"/>
        <v>532.30000000000007</v>
      </c>
      <c r="L18" s="75"/>
      <c r="M18" s="75"/>
      <c r="N18" s="75">
        <f t="shared" si="0"/>
        <v>16.259999999999998</v>
      </c>
      <c r="O18" s="75">
        <f t="shared" si="0"/>
        <v>19.100000000000001</v>
      </c>
      <c r="P18" s="75">
        <f t="shared" si="0"/>
        <v>101.2</v>
      </c>
      <c r="Q18" s="75">
        <f t="shared" si="0"/>
        <v>563</v>
      </c>
    </row>
    <row r="19" spans="1:17">
      <c r="A19" s="608" t="s">
        <v>153</v>
      </c>
      <c r="B19" s="608"/>
      <c r="C19" s="608"/>
      <c r="D19" s="608"/>
      <c r="E19" s="608"/>
      <c r="F19" s="46"/>
      <c r="G19" s="46"/>
      <c r="H19" s="46"/>
      <c r="I19" s="46"/>
      <c r="J19" s="46"/>
      <c r="K19" s="46"/>
      <c r="L19" s="169"/>
      <c r="M19" s="170"/>
      <c r="N19" s="170"/>
      <c r="O19" s="170"/>
      <c r="P19" s="170"/>
      <c r="Q19" s="170"/>
    </row>
    <row r="20" spans="1:17" ht="16.5" customHeight="1">
      <c r="A20" s="524">
        <v>73</v>
      </c>
      <c r="B20" s="525" t="s">
        <v>172</v>
      </c>
      <c r="C20" s="158">
        <v>60</v>
      </c>
      <c r="D20" s="158">
        <v>100</v>
      </c>
      <c r="E20" s="34" t="s">
        <v>37</v>
      </c>
      <c r="F20" s="65">
        <v>20.8</v>
      </c>
      <c r="G20" s="398">
        <v>15</v>
      </c>
      <c r="H20" s="71">
        <v>1.8</v>
      </c>
      <c r="I20" s="71">
        <v>4.0999999999999996</v>
      </c>
      <c r="J20" s="71">
        <v>13.2</v>
      </c>
      <c r="K20" s="71">
        <v>97.2</v>
      </c>
      <c r="L20" s="65">
        <v>34.700000000000003</v>
      </c>
      <c r="M20" s="398">
        <v>25</v>
      </c>
      <c r="N20" s="71">
        <v>3.1</v>
      </c>
      <c r="O20" s="71">
        <v>6.9</v>
      </c>
      <c r="P20" s="71">
        <v>22</v>
      </c>
      <c r="Q20" s="71">
        <v>162</v>
      </c>
    </row>
    <row r="21" spans="1:17">
      <c r="A21" s="524"/>
      <c r="B21" s="525"/>
      <c r="C21" s="158"/>
      <c r="D21" s="158"/>
      <c r="E21" s="34" t="s">
        <v>173</v>
      </c>
      <c r="F21" s="398">
        <v>25</v>
      </c>
      <c r="G21" s="398">
        <v>15</v>
      </c>
      <c r="H21" s="75"/>
      <c r="I21" s="75"/>
      <c r="J21" s="75"/>
      <c r="K21" s="75"/>
      <c r="L21" s="65">
        <v>41.6</v>
      </c>
      <c r="M21" s="398">
        <v>25</v>
      </c>
      <c r="N21" s="75"/>
      <c r="O21" s="75"/>
      <c r="P21" s="75"/>
      <c r="Q21" s="75"/>
    </row>
    <row r="22" spans="1:17">
      <c r="A22" s="524"/>
      <c r="B22" s="525"/>
      <c r="C22" s="158"/>
      <c r="D22" s="158"/>
      <c r="E22" s="34" t="s">
        <v>39</v>
      </c>
      <c r="F22" s="65">
        <v>18.8</v>
      </c>
      <c r="G22" s="398">
        <v>15</v>
      </c>
      <c r="H22" s="75"/>
      <c r="I22" s="75"/>
      <c r="J22" s="75"/>
      <c r="K22" s="75"/>
      <c r="L22" s="65">
        <v>31.4</v>
      </c>
      <c r="M22" s="398">
        <v>25</v>
      </c>
      <c r="N22" s="75"/>
      <c r="O22" s="75"/>
      <c r="P22" s="75"/>
      <c r="Q22" s="75"/>
    </row>
    <row r="23" spans="1:17" ht="15.75" customHeight="1">
      <c r="A23" s="524"/>
      <c r="B23" s="525"/>
      <c r="C23" s="158"/>
      <c r="D23" s="158"/>
      <c r="E23" s="34" t="s">
        <v>66</v>
      </c>
      <c r="F23" s="398">
        <v>15</v>
      </c>
      <c r="G23" s="398">
        <v>12</v>
      </c>
      <c r="H23" s="75"/>
      <c r="I23" s="75"/>
      <c r="J23" s="75"/>
      <c r="K23" s="75"/>
      <c r="L23" s="398">
        <v>25</v>
      </c>
      <c r="M23" s="398">
        <v>20</v>
      </c>
      <c r="N23" s="75"/>
      <c r="O23" s="75"/>
      <c r="P23" s="75"/>
      <c r="Q23" s="75"/>
    </row>
    <row r="24" spans="1:17">
      <c r="A24" s="524"/>
      <c r="B24" s="525"/>
      <c r="C24" s="158"/>
      <c r="D24" s="158"/>
      <c r="E24" s="34" t="s">
        <v>41</v>
      </c>
      <c r="F24" s="65">
        <v>6.5</v>
      </c>
      <c r="G24" s="65">
        <v>6.5</v>
      </c>
      <c r="H24" s="75"/>
      <c r="I24" s="75"/>
      <c r="J24" s="75"/>
      <c r="K24" s="75"/>
      <c r="L24" s="398">
        <v>7</v>
      </c>
      <c r="M24" s="398">
        <v>7</v>
      </c>
      <c r="N24" s="75"/>
      <c r="O24" s="75"/>
      <c r="P24" s="75"/>
      <c r="Q24" s="75"/>
    </row>
    <row r="25" spans="1:17" ht="15" customHeight="1">
      <c r="A25" s="574" t="s">
        <v>279</v>
      </c>
      <c r="B25" s="577" t="s">
        <v>174</v>
      </c>
      <c r="C25" s="61" t="s">
        <v>158</v>
      </c>
      <c r="D25" s="61" t="s">
        <v>329</v>
      </c>
      <c r="E25" s="164" t="s">
        <v>67</v>
      </c>
      <c r="F25" s="65">
        <v>16.2</v>
      </c>
      <c r="G25" s="398">
        <v>16</v>
      </c>
      <c r="H25" s="71">
        <v>5.3</v>
      </c>
      <c r="I25" s="71">
        <v>5.8</v>
      </c>
      <c r="J25" s="71">
        <v>12.2</v>
      </c>
      <c r="K25" s="71">
        <v>152</v>
      </c>
      <c r="L25" s="65">
        <v>20.25</v>
      </c>
      <c r="M25" s="398">
        <v>20</v>
      </c>
      <c r="N25" s="71">
        <v>8</v>
      </c>
      <c r="O25" s="71">
        <v>8.3000000000000007</v>
      </c>
      <c r="P25" s="71">
        <v>15.3</v>
      </c>
      <c r="Q25" s="71">
        <v>205</v>
      </c>
    </row>
    <row r="26" spans="1:17">
      <c r="A26" s="575"/>
      <c r="B26" s="578"/>
      <c r="C26" s="61"/>
      <c r="D26" s="61"/>
      <c r="E26" s="164" t="s">
        <v>37</v>
      </c>
      <c r="F26" s="65">
        <v>66.599999999999994</v>
      </c>
      <c r="G26" s="398">
        <v>50</v>
      </c>
      <c r="H26" s="71"/>
      <c r="I26" s="71"/>
      <c r="J26" s="71"/>
      <c r="K26" s="71"/>
      <c r="L26" s="65">
        <v>83.25</v>
      </c>
      <c r="M26" s="65">
        <v>62.5</v>
      </c>
      <c r="N26" s="71"/>
      <c r="O26" s="71"/>
      <c r="P26" s="71"/>
      <c r="Q26" s="71"/>
    </row>
    <row r="27" spans="1:17">
      <c r="A27" s="575"/>
      <c r="B27" s="578"/>
      <c r="C27" s="61"/>
      <c r="D27" s="61"/>
      <c r="E27" s="164" t="s">
        <v>39</v>
      </c>
      <c r="F27" s="398">
        <v>10</v>
      </c>
      <c r="G27" s="398">
        <v>8</v>
      </c>
      <c r="H27" s="71"/>
      <c r="I27" s="71"/>
      <c r="J27" s="71"/>
      <c r="K27" s="71"/>
      <c r="L27" s="65">
        <v>12.5</v>
      </c>
      <c r="M27" s="398">
        <v>10</v>
      </c>
      <c r="N27" s="115"/>
      <c r="O27" s="115"/>
      <c r="P27" s="115"/>
      <c r="Q27" s="115"/>
    </row>
    <row r="28" spans="1:17">
      <c r="A28" s="575"/>
      <c r="B28" s="578"/>
      <c r="C28" s="61"/>
      <c r="D28" s="61"/>
      <c r="E28" s="164" t="s">
        <v>143</v>
      </c>
      <c r="F28" s="398">
        <v>1</v>
      </c>
      <c r="G28" s="398">
        <v>1</v>
      </c>
      <c r="H28" s="71"/>
      <c r="I28" s="71"/>
      <c r="J28" s="71"/>
      <c r="K28" s="71"/>
      <c r="L28" s="398">
        <v>1</v>
      </c>
      <c r="M28" s="398">
        <v>1</v>
      </c>
      <c r="N28" s="115"/>
      <c r="O28" s="115"/>
      <c r="P28" s="115"/>
      <c r="Q28" s="115"/>
    </row>
    <row r="29" spans="1:17">
      <c r="A29" s="575"/>
      <c r="B29" s="578"/>
      <c r="C29" s="61"/>
      <c r="D29" s="61"/>
      <c r="E29" s="164" t="s">
        <v>38</v>
      </c>
      <c r="F29" s="65">
        <v>12.2</v>
      </c>
      <c r="G29" s="398">
        <v>10</v>
      </c>
      <c r="H29" s="71"/>
      <c r="I29" s="71"/>
      <c r="J29" s="71"/>
      <c r="K29" s="71"/>
      <c r="L29" s="65">
        <v>15.25</v>
      </c>
      <c r="M29" s="65">
        <v>12.5</v>
      </c>
      <c r="N29" s="115"/>
      <c r="O29" s="115"/>
      <c r="P29" s="115"/>
      <c r="Q29" s="115"/>
    </row>
    <row r="30" spans="1:17">
      <c r="A30" s="575"/>
      <c r="B30" s="578"/>
      <c r="C30" s="61"/>
      <c r="D30" s="61"/>
      <c r="E30" s="164" t="s">
        <v>33</v>
      </c>
      <c r="F30" s="398">
        <v>3</v>
      </c>
      <c r="G30" s="398">
        <v>3</v>
      </c>
      <c r="H30" s="71"/>
      <c r="I30" s="71"/>
      <c r="J30" s="71"/>
      <c r="K30" s="71"/>
      <c r="L30" s="398">
        <v>5</v>
      </c>
      <c r="M30" s="398">
        <v>5</v>
      </c>
      <c r="N30" s="115"/>
      <c r="O30" s="115"/>
      <c r="P30" s="115"/>
      <c r="Q30" s="115"/>
    </row>
    <row r="31" spans="1:17">
      <c r="A31" s="576"/>
      <c r="B31" s="579"/>
      <c r="C31" s="157"/>
      <c r="D31" s="157"/>
      <c r="E31" s="50" t="s">
        <v>210</v>
      </c>
      <c r="F31" s="398">
        <v>24</v>
      </c>
      <c r="G31" s="398">
        <v>15</v>
      </c>
      <c r="H31" s="71"/>
      <c r="I31" s="71"/>
      <c r="J31" s="71"/>
      <c r="K31" s="71"/>
      <c r="L31" s="398">
        <v>40</v>
      </c>
      <c r="M31" s="398">
        <v>25</v>
      </c>
      <c r="N31" s="71"/>
      <c r="O31" s="71"/>
      <c r="P31" s="71"/>
      <c r="Q31" s="71"/>
    </row>
    <row r="32" spans="1:17" ht="16.5" customHeight="1">
      <c r="A32" s="601">
        <v>369</v>
      </c>
      <c r="B32" s="602" t="s">
        <v>175</v>
      </c>
      <c r="C32" s="171">
        <v>230</v>
      </c>
      <c r="D32" s="171">
        <v>230</v>
      </c>
      <c r="E32" s="172" t="s">
        <v>110</v>
      </c>
      <c r="F32" s="398">
        <v>151</v>
      </c>
      <c r="G32" s="398">
        <v>111</v>
      </c>
      <c r="H32" s="71">
        <v>23.9</v>
      </c>
      <c r="I32" s="71">
        <v>21.3</v>
      </c>
      <c r="J32" s="71">
        <v>15.2</v>
      </c>
      <c r="K32" s="71">
        <v>333.6</v>
      </c>
      <c r="L32" s="398">
        <v>151</v>
      </c>
      <c r="M32" s="398">
        <v>111</v>
      </c>
      <c r="N32" s="71">
        <v>23.9</v>
      </c>
      <c r="O32" s="71">
        <v>21.3</v>
      </c>
      <c r="P32" s="71">
        <v>15.2</v>
      </c>
      <c r="Q32" s="71">
        <v>333.6</v>
      </c>
    </row>
    <row r="33" spans="1:17">
      <c r="A33" s="601"/>
      <c r="B33" s="602"/>
      <c r="C33" s="173"/>
      <c r="D33" s="173"/>
      <c r="E33" s="172" t="s">
        <v>71</v>
      </c>
      <c r="F33" s="398">
        <v>168</v>
      </c>
      <c r="G33" s="398">
        <v>125</v>
      </c>
      <c r="H33" s="115"/>
      <c r="I33" s="115"/>
      <c r="J33" s="115"/>
      <c r="K33" s="115"/>
      <c r="L33" s="398">
        <v>168</v>
      </c>
      <c r="M33" s="398">
        <v>125</v>
      </c>
      <c r="N33" s="115"/>
      <c r="O33" s="115"/>
      <c r="P33" s="115"/>
      <c r="Q33" s="115"/>
    </row>
    <row r="34" spans="1:17">
      <c r="A34" s="601"/>
      <c r="B34" s="602"/>
      <c r="C34" s="173"/>
      <c r="D34" s="173"/>
      <c r="E34" s="172" t="s">
        <v>38</v>
      </c>
      <c r="F34" s="398">
        <v>21</v>
      </c>
      <c r="G34" s="398">
        <v>18</v>
      </c>
      <c r="H34" s="115"/>
      <c r="I34" s="115"/>
      <c r="J34" s="115"/>
      <c r="K34" s="115"/>
      <c r="L34" s="65">
        <v>21</v>
      </c>
      <c r="M34" s="398">
        <v>18</v>
      </c>
      <c r="N34" s="115"/>
      <c r="O34" s="115"/>
      <c r="P34" s="115"/>
      <c r="Q34" s="115"/>
    </row>
    <row r="35" spans="1:17" ht="13.5" customHeight="1">
      <c r="A35" s="601"/>
      <c r="B35" s="602"/>
      <c r="C35" s="173"/>
      <c r="D35" s="173"/>
      <c r="E35" s="172" t="s">
        <v>56</v>
      </c>
      <c r="F35" s="65">
        <v>8.5</v>
      </c>
      <c r="G35" s="65">
        <v>8.5</v>
      </c>
      <c r="H35" s="115"/>
      <c r="I35" s="115"/>
      <c r="J35" s="115"/>
      <c r="K35" s="115"/>
      <c r="L35" s="65">
        <v>8.5</v>
      </c>
      <c r="M35" s="65">
        <v>8.5</v>
      </c>
      <c r="N35" s="115"/>
      <c r="O35" s="115"/>
      <c r="P35" s="115"/>
      <c r="Q35" s="115"/>
    </row>
    <row r="36" spans="1:17">
      <c r="A36" s="601"/>
      <c r="B36" s="602"/>
      <c r="C36" s="173"/>
      <c r="D36" s="173"/>
      <c r="E36" s="172" t="s">
        <v>40</v>
      </c>
      <c r="F36" s="65">
        <v>8.4</v>
      </c>
      <c r="G36" s="65">
        <v>8.4</v>
      </c>
      <c r="H36" s="115"/>
      <c r="I36" s="115"/>
      <c r="J36" s="115"/>
      <c r="K36" s="115"/>
      <c r="L36" s="65">
        <v>8.4</v>
      </c>
      <c r="M36" s="65">
        <v>8.4</v>
      </c>
      <c r="N36" s="115"/>
      <c r="O36" s="115"/>
      <c r="P36" s="115"/>
      <c r="Q36" s="115"/>
    </row>
    <row r="37" spans="1:17" ht="14.25" customHeight="1">
      <c r="A37" s="601">
        <v>508</v>
      </c>
      <c r="B37" s="603" t="s">
        <v>176</v>
      </c>
      <c r="C37" s="135">
        <v>200</v>
      </c>
      <c r="D37" s="135">
        <v>200</v>
      </c>
      <c r="E37" s="172" t="s">
        <v>111</v>
      </c>
      <c r="F37" s="438">
        <v>25</v>
      </c>
      <c r="G37" s="138">
        <v>30.5</v>
      </c>
      <c r="H37" s="139">
        <v>0.5</v>
      </c>
      <c r="I37" s="139">
        <v>0</v>
      </c>
      <c r="J37" s="139">
        <v>27</v>
      </c>
      <c r="K37" s="139">
        <v>110</v>
      </c>
      <c r="L37" s="398">
        <v>25</v>
      </c>
      <c r="M37" s="65">
        <v>30.5</v>
      </c>
      <c r="N37" s="71">
        <v>0.5</v>
      </c>
      <c r="O37" s="71">
        <v>0</v>
      </c>
      <c r="P37" s="71">
        <v>27</v>
      </c>
      <c r="Q37" s="71">
        <v>110</v>
      </c>
    </row>
    <row r="38" spans="1:17">
      <c r="A38" s="601"/>
      <c r="B38" s="603"/>
      <c r="C38" s="140"/>
      <c r="D38" s="140"/>
      <c r="E38" s="172" t="s">
        <v>35</v>
      </c>
      <c r="F38" s="438">
        <v>13</v>
      </c>
      <c r="G38" s="438">
        <v>13</v>
      </c>
      <c r="H38" s="142"/>
      <c r="I38" s="142"/>
      <c r="J38" s="142"/>
      <c r="K38" s="142"/>
      <c r="L38" s="398">
        <v>13</v>
      </c>
      <c r="M38" s="398">
        <v>13</v>
      </c>
      <c r="N38" s="71"/>
      <c r="O38" s="71"/>
      <c r="P38" s="71"/>
      <c r="Q38" s="71"/>
    </row>
    <row r="39" spans="1:17">
      <c r="A39" s="158">
        <v>108</v>
      </c>
      <c r="B39" s="61" t="s">
        <v>170</v>
      </c>
      <c r="C39" s="73">
        <v>50</v>
      </c>
      <c r="D39" s="73">
        <v>60</v>
      </c>
      <c r="E39" s="33" t="s">
        <v>13</v>
      </c>
      <c r="F39" s="398">
        <v>50</v>
      </c>
      <c r="G39" s="398">
        <v>50</v>
      </c>
      <c r="H39" s="86">
        <v>3.8</v>
      </c>
      <c r="I39" s="86">
        <v>0.4</v>
      </c>
      <c r="J39" s="86">
        <v>24.6</v>
      </c>
      <c r="K39" s="86">
        <v>117.5</v>
      </c>
      <c r="L39" s="399">
        <v>60</v>
      </c>
      <c r="M39" s="399">
        <v>60</v>
      </c>
      <c r="N39" s="71">
        <v>4.5999999999999996</v>
      </c>
      <c r="O39" s="71">
        <v>0.5</v>
      </c>
      <c r="P39" s="71">
        <v>29.5</v>
      </c>
      <c r="Q39" s="71">
        <v>141</v>
      </c>
    </row>
    <row r="40" spans="1:17">
      <c r="A40" s="158">
        <v>109</v>
      </c>
      <c r="B40" s="61" t="s">
        <v>177</v>
      </c>
      <c r="C40" s="73">
        <v>50</v>
      </c>
      <c r="D40" s="73">
        <v>70</v>
      </c>
      <c r="E40" s="33" t="s">
        <v>17</v>
      </c>
      <c r="F40" s="398">
        <v>50</v>
      </c>
      <c r="G40" s="398">
        <v>50</v>
      </c>
      <c r="H40" s="86">
        <v>3.3</v>
      </c>
      <c r="I40" s="86">
        <v>0.6</v>
      </c>
      <c r="J40" s="86">
        <v>16.7</v>
      </c>
      <c r="K40" s="86">
        <v>87</v>
      </c>
      <c r="L40" s="399">
        <v>75</v>
      </c>
      <c r="M40" s="399">
        <v>75</v>
      </c>
      <c r="N40" s="87">
        <v>4.9000000000000004</v>
      </c>
      <c r="O40" s="87">
        <v>0.85</v>
      </c>
      <c r="P40" s="87">
        <v>25</v>
      </c>
      <c r="Q40" s="86">
        <v>130.69999999999999</v>
      </c>
    </row>
    <row r="41" spans="1:17">
      <c r="A41" s="604"/>
      <c r="B41" s="174" t="s">
        <v>204</v>
      </c>
      <c r="C41" s="49"/>
      <c r="D41" s="49"/>
      <c r="E41" s="38"/>
      <c r="F41" s="46"/>
      <c r="G41" s="46"/>
      <c r="H41" s="75">
        <f>SUM(H20:H40)</f>
        <v>38.599999999999994</v>
      </c>
      <c r="I41" s="75">
        <f>SUM(I20:I40)</f>
        <v>32.199999999999996</v>
      </c>
      <c r="J41" s="75">
        <f>SUM(J20:J40)</f>
        <v>108.89999999999999</v>
      </c>
      <c r="K41" s="75">
        <f>SUM(K20:K40)</f>
        <v>897.3</v>
      </c>
      <c r="L41" s="75"/>
      <c r="M41" s="75"/>
      <c r="N41" s="75">
        <f>SUM(N20:N40)</f>
        <v>45</v>
      </c>
      <c r="O41" s="75">
        <f>SUM(O20:O40)</f>
        <v>37.85</v>
      </c>
      <c r="P41" s="75">
        <f>SUM(P20:P40)</f>
        <v>134</v>
      </c>
      <c r="Q41" s="75">
        <f>SUM(Q20:Q40)</f>
        <v>1082.3</v>
      </c>
    </row>
    <row r="42" spans="1:17">
      <c r="A42" s="604"/>
      <c r="B42" s="174" t="s">
        <v>181</v>
      </c>
      <c r="C42" s="49"/>
      <c r="D42" s="49"/>
      <c r="E42" s="38"/>
      <c r="F42" s="46"/>
      <c r="G42" s="46"/>
      <c r="H42" s="75">
        <f>H41+H18</f>
        <v>50.859999999999992</v>
      </c>
      <c r="I42" s="75">
        <f>I41+I18</f>
        <v>48.86</v>
      </c>
      <c r="J42" s="75">
        <f>J41+J18</f>
        <v>190.2</v>
      </c>
      <c r="K42" s="75">
        <f>K41+K18</f>
        <v>1429.6</v>
      </c>
      <c r="L42" s="71"/>
      <c r="M42" s="71"/>
      <c r="N42" s="75">
        <f>N41+N18</f>
        <v>61.26</v>
      </c>
      <c r="O42" s="75">
        <f>O41+O18</f>
        <v>56.95</v>
      </c>
      <c r="P42" s="75">
        <f>P41+P18</f>
        <v>235.2</v>
      </c>
      <c r="Q42" s="75">
        <f>Q41+Q18</f>
        <v>1645.3</v>
      </c>
    </row>
    <row r="43" spans="1:17">
      <c r="A43" s="605" t="s">
        <v>159</v>
      </c>
      <c r="B43" s="606"/>
      <c r="C43" s="606"/>
      <c r="D43" s="606"/>
      <c r="E43" s="607"/>
      <c r="F43" s="46"/>
      <c r="G43" s="46"/>
      <c r="H43" s="46"/>
      <c r="I43" s="46"/>
      <c r="J43" s="46"/>
      <c r="K43" s="46"/>
      <c r="L43" s="169"/>
      <c r="M43" s="170"/>
      <c r="N43" s="170"/>
      <c r="O43" s="170"/>
      <c r="P43" s="170"/>
      <c r="Q43" s="170"/>
    </row>
    <row r="44" spans="1:17">
      <c r="A44" s="524">
        <v>76</v>
      </c>
      <c r="B44" s="524" t="s">
        <v>190</v>
      </c>
      <c r="C44" s="158">
        <v>100</v>
      </c>
      <c r="D44" s="158"/>
      <c r="E44" s="48" t="s">
        <v>37</v>
      </c>
      <c r="F44" s="65">
        <v>29.4</v>
      </c>
      <c r="G44" s="398">
        <v>22</v>
      </c>
      <c r="H44" s="34"/>
      <c r="I44" s="34"/>
      <c r="J44" s="34"/>
      <c r="K44" s="34"/>
      <c r="L44" s="169"/>
      <c r="M44" s="170"/>
      <c r="N44" s="170"/>
      <c r="O44" s="170"/>
      <c r="P44" s="170"/>
      <c r="Q44" s="170"/>
    </row>
    <row r="45" spans="1:17">
      <c r="A45" s="524"/>
      <c r="B45" s="524"/>
      <c r="C45" s="158"/>
      <c r="D45" s="158"/>
      <c r="E45" s="48" t="s">
        <v>48</v>
      </c>
      <c r="F45" s="398">
        <v>19</v>
      </c>
      <c r="G45" s="398">
        <v>15</v>
      </c>
      <c r="H45" s="34"/>
      <c r="I45" s="34"/>
      <c r="J45" s="34"/>
      <c r="K45" s="34"/>
      <c r="L45" s="169"/>
      <c r="M45" s="170"/>
      <c r="N45" s="170"/>
      <c r="O45" s="170"/>
      <c r="P45" s="170"/>
      <c r="Q45" s="170"/>
    </row>
    <row r="46" spans="1:17">
      <c r="A46" s="524"/>
      <c r="B46" s="524"/>
      <c r="C46" s="158"/>
      <c r="D46" s="158"/>
      <c r="E46" s="48" t="s">
        <v>39</v>
      </c>
      <c r="F46" s="398">
        <v>13</v>
      </c>
      <c r="G46" s="398">
        <v>10</v>
      </c>
      <c r="H46" s="34"/>
      <c r="I46" s="34"/>
      <c r="J46" s="34"/>
      <c r="K46" s="34"/>
      <c r="L46" s="169"/>
      <c r="M46" s="170"/>
      <c r="N46" s="170"/>
      <c r="O46" s="170"/>
      <c r="P46" s="170"/>
      <c r="Q46" s="170"/>
    </row>
    <row r="47" spans="1:17">
      <c r="A47" s="524"/>
      <c r="B47" s="524"/>
      <c r="C47" s="158"/>
      <c r="D47" s="158"/>
      <c r="E47" s="48" t="s">
        <v>49</v>
      </c>
      <c r="F47" s="398">
        <v>38</v>
      </c>
      <c r="G47" s="398">
        <v>30</v>
      </c>
      <c r="H47" s="34"/>
      <c r="I47" s="34"/>
      <c r="J47" s="34"/>
      <c r="K47" s="34"/>
      <c r="L47" s="169"/>
      <c r="M47" s="170"/>
      <c r="N47" s="170"/>
      <c r="O47" s="170"/>
      <c r="P47" s="170"/>
      <c r="Q47" s="170"/>
    </row>
    <row r="48" spans="1:17">
      <c r="A48" s="524"/>
      <c r="B48" s="524"/>
      <c r="C48" s="158"/>
      <c r="D48" s="158"/>
      <c r="E48" s="48" t="s">
        <v>38</v>
      </c>
      <c r="F48" s="398">
        <v>18</v>
      </c>
      <c r="G48" s="398">
        <v>15</v>
      </c>
      <c r="H48" s="34"/>
      <c r="I48" s="34"/>
      <c r="J48" s="34"/>
      <c r="K48" s="34"/>
      <c r="L48" s="170"/>
      <c r="M48" s="170"/>
      <c r="N48" s="170"/>
      <c r="O48" s="170"/>
      <c r="P48" s="170"/>
      <c r="Q48" s="170"/>
    </row>
    <row r="49" spans="1:17">
      <c r="A49" s="524"/>
      <c r="B49" s="524"/>
      <c r="C49" s="158"/>
      <c r="D49" s="158"/>
      <c r="E49" s="48" t="s">
        <v>41</v>
      </c>
      <c r="F49" s="398">
        <v>10</v>
      </c>
      <c r="G49" s="398">
        <v>10</v>
      </c>
      <c r="H49" s="34"/>
      <c r="I49" s="34"/>
      <c r="J49" s="34"/>
      <c r="K49" s="34"/>
      <c r="L49" s="170"/>
      <c r="M49" s="170"/>
      <c r="N49" s="170"/>
      <c r="O49" s="170"/>
      <c r="P49" s="170"/>
      <c r="Q49" s="170"/>
    </row>
    <row r="50" spans="1:17">
      <c r="A50" s="524">
        <v>7</v>
      </c>
      <c r="B50" s="525" t="s">
        <v>191</v>
      </c>
      <c r="C50" s="61">
        <v>100</v>
      </c>
      <c r="D50" s="61"/>
      <c r="E50" s="34" t="s">
        <v>86</v>
      </c>
      <c r="F50" s="398">
        <v>110</v>
      </c>
      <c r="G50" s="398">
        <v>88</v>
      </c>
      <c r="H50" s="38"/>
      <c r="I50" s="38"/>
      <c r="J50" s="38"/>
      <c r="K50" s="38"/>
      <c r="L50" s="170"/>
      <c r="M50" s="170"/>
      <c r="N50" s="170"/>
      <c r="O50" s="170"/>
      <c r="P50" s="170"/>
      <c r="Q50" s="170"/>
    </row>
    <row r="51" spans="1:17">
      <c r="A51" s="524"/>
      <c r="B51" s="525"/>
      <c r="C51" s="61"/>
      <c r="D51" s="61"/>
      <c r="E51" s="34" t="s">
        <v>41</v>
      </c>
      <c r="F51" s="398">
        <v>10</v>
      </c>
      <c r="G51" s="398">
        <v>10</v>
      </c>
      <c r="H51" s="38"/>
      <c r="I51" s="38"/>
      <c r="J51" s="38"/>
      <c r="K51" s="38"/>
      <c r="L51" s="170"/>
      <c r="M51" s="170"/>
      <c r="N51" s="170"/>
      <c r="O51" s="170"/>
      <c r="P51" s="170"/>
      <c r="Q51" s="170"/>
    </row>
    <row r="52" spans="1:17">
      <c r="A52" s="524"/>
      <c r="B52" s="525"/>
      <c r="C52" s="158"/>
      <c r="D52" s="158"/>
      <c r="E52" s="34" t="s">
        <v>35</v>
      </c>
      <c r="F52" s="398">
        <v>3</v>
      </c>
      <c r="G52" s="398">
        <v>3</v>
      </c>
      <c r="H52" s="38"/>
      <c r="I52" s="38"/>
      <c r="J52" s="38"/>
      <c r="K52" s="38"/>
      <c r="L52" s="170"/>
      <c r="M52" s="170"/>
      <c r="N52" s="170"/>
      <c r="O52" s="170"/>
      <c r="P52" s="170"/>
      <c r="Q52" s="170"/>
    </row>
    <row r="53" spans="1:17" ht="18" customHeight="1">
      <c r="A53" s="524">
        <v>412</v>
      </c>
      <c r="B53" s="525" t="s">
        <v>192</v>
      </c>
      <c r="C53" s="158">
        <v>70</v>
      </c>
      <c r="D53" s="158"/>
      <c r="E53" s="34" t="s">
        <v>79</v>
      </c>
      <c r="F53" s="408">
        <v>52</v>
      </c>
      <c r="G53" s="408">
        <v>52</v>
      </c>
      <c r="H53" s="158"/>
      <c r="I53" s="158"/>
      <c r="J53" s="158"/>
      <c r="K53" s="158"/>
      <c r="L53" s="170"/>
      <c r="M53" s="170"/>
      <c r="N53" s="170"/>
      <c r="O53" s="170"/>
      <c r="P53" s="170"/>
      <c r="Q53" s="170"/>
    </row>
    <row r="54" spans="1:17">
      <c r="A54" s="524"/>
      <c r="B54" s="525"/>
      <c r="C54" s="158"/>
      <c r="D54" s="158"/>
      <c r="E54" s="34" t="s">
        <v>13</v>
      </c>
      <c r="F54" s="408">
        <v>13</v>
      </c>
      <c r="G54" s="408">
        <v>13</v>
      </c>
      <c r="H54" s="158"/>
      <c r="I54" s="158"/>
      <c r="J54" s="158"/>
      <c r="K54" s="158"/>
      <c r="L54" s="170"/>
      <c r="M54" s="170"/>
      <c r="N54" s="170"/>
      <c r="O54" s="170"/>
      <c r="P54" s="170"/>
      <c r="Q54" s="170"/>
    </row>
    <row r="55" spans="1:17">
      <c r="A55" s="524">
        <v>349</v>
      </c>
      <c r="B55" s="589" t="s">
        <v>193</v>
      </c>
      <c r="C55" s="159" t="s">
        <v>9</v>
      </c>
      <c r="D55" s="159"/>
      <c r="E55" s="33" t="s">
        <v>68</v>
      </c>
      <c r="F55" s="398">
        <v>45</v>
      </c>
      <c r="G55" s="398">
        <v>45</v>
      </c>
      <c r="H55" s="46"/>
      <c r="I55" s="46"/>
      <c r="J55" s="46"/>
      <c r="K55" s="46"/>
      <c r="L55" s="170"/>
      <c r="M55" s="170"/>
      <c r="N55" s="170"/>
      <c r="O55" s="170"/>
      <c r="P55" s="170"/>
      <c r="Q55" s="170"/>
    </row>
    <row r="56" spans="1:17">
      <c r="A56" s="524"/>
      <c r="B56" s="589"/>
      <c r="C56" s="159"/>
      <c r="D56" s="159"/>
      <c r="E56" s="33" t="s">
        <v>13</v>
      </c>
      <c r="F56" s="65">
        <v>9.3000000000000007</v>
      </c>
      <c r="G56" s="65">
        <v>9.3000000000000007</v>
      </c>
      <c r="H56" s="46"/>
      <c r="I56" s="46"/>
      <c r="J56" s="46"/>
      <c r="K56" s="46"/>
      <c r="L56" s="170"/>
      <c r="M56" s="170"/>
      <c r="N56" s="170"/>
      <c r="O56" s="170"/>
      <c r="P56" s="170"/>
      <c r="Q56" s="170"/>
    </row>
    <row r="57" spans="1:17">
      <c r="A57" s="524"/>
      <c r="B57" s="589"/>
      <c r="C57" s="159"/>
      <c r="D57" s="159"/>
      <c r="E57" s="33" t="s">
        <v>38</v>
      </c>
      <c r="F57" s="398">
        <v>11</v>
      </c>
      <c r="G57" s="65">
        <v>9.3000000000000007</v>
      </c>
      <c r="H57" s="46"/>
      <c r="I57" s="46"/>
      <c r="J57" s="46"/>
      <c r="K57" s="46"/>
      <c r="L57" s="170"/>
      <c r="M57" s="170"/>
      <c r="N57" s="170"/>
      <c r="O57" s="170"/>
      <c r="P57" s="170"/>
      <c r="Q57" s="170"/>
    </row>
    <row r="58" spans="1:17">
      <c r="A58" s="524"/>
      <c r="B58" s="589"/>
      <c r="C58" s="159"/>
      <c r="D58" s="159"/>
      <c r="E58" s="33" t="s">
        <v>52</v>
      </c>
      <c r="F58" s="398">
        <v>4</v>
      </c>
      <c r="G58" s="65">
        <v>4</v>
      </c>
      <c r="H58" s="46"/>
      <c r="I58" s="46"/>
      <c r="J58" s="46"/>
      <c r="K58" s="46"/>
      <c r="L58" s="170"/>
      <c r="M58" s="170"/>
      <c r="N58" s="170"/>
      <c r="O58" s="170"/>
      <c r="P58" s="170"/>
      <c r="Q58" s="170"/>
    </row>
    <row r="59" spans="1:17">
      <c r="A59" s="524"/>
      <c r="B59" s="589"/>
      <c r="C59" s="159"/>
      <c r="D59" s="159"/>
      <c r="E59" s="33" t="s">
        <v>61</v>
      </c>
      <c r="F59" s="65">
        <v>5.6</v>
      </c>
      <c r="G59" s="65">
        <v>5.6</v>
      </c>
      <c r="H59" s="46"/>
      <c r="I59" s="46"/>
      <c r="J59" s="46"/>
      <c r="K59" s="46"/>
      <c r="L59" s="170"/>
      <c r="M59" s="170"/>
      <c r="N59" s="170"/>
      <c r="O59" s="170"/>
      <c r="P59" s="170"/>
      <c r="Q59" s="170"/>
    </row>
    <row r="60" spans="1:17">
      <c r="A60" s="524"/>
      <c r="B60" s="589"/>
      <c r="C60" s="159"/>
      <c r="D60" s="159"/>
      <c r="E60" s="33" t="s">
        <v>41</v>
      </c>
      <c r="F60" s="398">
        <v>5</v>
      </c>
      <c r="G60" s="398">
        <v>5</v>
      </c>
      <c r="H60" s="46"/>
      <c r="I60" s="46"/>
      <c r="J60" s="46"/>
      <c r="K60" s="46"/>
      <c r="L60" s="170"/>
      <c r="M60" s="170"/>
      <c r="N60" s="170"/>
      <c r="O60" s="170"/>
      <c r="P60" s="170"/>
      <c r="Q60" s="170"/>
    </row>
    <row r="61" spans="1:17">
      <c r="A61" s="524"/>
      <c r="B61" s="589"/>
      <c r="C61" s="159"/>
      <c r="D61" s="159"/>
      <c r="E61" s="33" t="s">
        <v>69</v>
      </c>
      <c r="F61" s="398">
        <v>30</v>
      </c>
      <c r="G61" s="398">
        <v>30</v>
      </c>
      <c r="H61" s="46"/>
      <c r="I61" s="46"/>
      <c r="J61" s="46"/>
      <c r="K61" s="46"/>
      <c r="L61" s="170"/>
      <c r="M61" s="170"/>
      <c r="N61" s="170"/>
      <c r="O61" s="170"/>
      <c r="P61" s="170"/>
      <c r="Q61" s="170"/>
    </row>
    <row r="62" spans="1:17">
      <c r="A62" s="524">
        <v>423</v>
      </c>
      <c r="B62" s="524" t="s">
        <v>194</v>
      </c>
      <c r="C62" s="158">
        <v>180</v>
      </c>
      <c r="D62" s="158"/>
      <c r="E62" s="50" t="s">
        <v>46</v>
      </c>
      <c r="F62" s="46">
        <v>236.34</v>
      </c>
      <c r="G62" s="398">
        <v>189</v>
      </c>
      <c r="H62" s="34"/>
      <c r="I62" s="34"/>
      <c r="J62" s="34"/>
      <c r="K62" s="34"/>
      <c r="L62" s="170"/>
      <c r="M62" s="170"/>
      <c r="N62" s="170"/>
      <c r="O62" s="170"/>
      <c r="P62" s="170"/>
      <c r="Q62" s="170"/>
    </row>
    <row r="63" spans="1:17">
      <c r="A63" s="524"/>
      <c r="B63" s="524"/>
      <c r="C63" s="158"/>
      <c r="D63" s="158"/>
      <c r="E63" s="50" t="s">
        <v>33</v>
      </c>
      <c r="F63" s="65">
        <v>8.1</v>
      </c>
      <c r="G63" s="398">
        <v>8.1</v>
      </c>
      <c r="H63" s="34"/>
      <c r="I63" s="34"/>
      <c r="J63" s="34"/>
      <c r="K63" s="34"/>
      <c r="L63" s="170"/>
      <c r="M63" s="170"/>
      <c r="N63" s="170"/>
      <c r="O63" s="170"/>
      <c r="P63" s="170"/>
      <c r="Q63" s="170"/>
    </row>
    <row r="64" spans="1:17">
      <c r="A64" s="524"/>
      <c r="B64" s="524"/>
      <c r="C64" s="158"/>
      <c r="D64" s="158"/>
      <c r="E64" s="50" t="s">
        <v>39</v>
      </c>
      <c r="F64" s="46">
        <v>13.86</v>
      </c>
      <c r="G64" s="398">
        <v>10.8</v>
      </c>
      <c r="H64" s="34"/>
      <c r="I64" s="34"/>
      <c r="J64" s="34"/>
      <c r="K64" s="34"/>
      <c r="L64" s="170"/>
      <c r="M64" s="170"/>
      <c r="N64" s="170"/>
      <c r="O64" s="170"/>
      <c r="P64" s="170"/>
      <c r="Q64" s="170"/>
    </row>
    <row r="65" spans="1:17">
      <c r="A65" s="524"/>
      <c r="B65" s="524"/>
      <c r="C65" s="158"/>
      <c r="D65" s="158"/>
      <c r="E65" s="50" t="s">
        <v>38</v>
      </c>
      <c r="F65" s="46">
        <v>12.78</v>
      </c>
      <c r="G65" s="398">
        <v>10.8</v>
      </c>
      <c r="H65" s="34"/>
      <c r="I65" s="34"/>
      <c r="J65" s="34"/>
      <c r="K65" s="34"/>
      <c r="L65" s="170"/>
      <c r="M65" s="170"/>
      <c r="N65" s="170"/>
      <c r="O65" s="170"/>
      <c r="P65" s="170"/>
      <c r="Q65" s="170"/>
    </row>
    <row r="66" spans="1:17">
      <c r="A66" s="524"/>
      <c r="B66" s="524"/>
      <c r="C66" s="158"/>
      <c r="D66" s="158"/>
      <c r="E66" s="50" t="s">
        <v>40</v>
      </c>
      <c r="F66" s="65">
        <v>14.4</v>
      </c>
      <c r="G66" s="398">
        <v>14.4</v>
      </c>
      <c r="H66" s="34"/>
      <c r="I66" s="34"/>
      <c r="J66" s="34"/>
      <c r="K66" s="34"/>
      <c r="L66" s="170"/>
      <c r="M66" s="170"/>
      <c r="N66" s="170"/>
      <c r="O66" s="170"/>
      <c r="P66" s="170"/>
      <c r="Q66" s="170"/>
    </row>
    <row r="67" spans="1:17">
      <c r="A67" s="524"/>
      <c r="B67" s="524"/>
      <c r="C67" s="158"/>
      <c r="D67" s="158"/>
      <c r="E67" s="50" t="s">
        <v>61</v>
      </c>
      <c r="F67" s="65">
        <v>2.16</v>
      </c>
      <c r="G67" s="65">
        <v>2.16</v>
      </c>
      <c r="H67" s="34"/>
      <c r="I67" s="34"/>
      <c r="J67" s="34"/>
      <c r="K67" s="34"/>
      <c r="L67" s="170"/>
      <c r="M67" s="170"/>
      <c r="N67" s="170"/>
      <c r="O67" s="170"/>
      <c r="P67" s="170"/>
      <c r="Q67" s="170"/>
    </row>
    <row r="68" spans="1:17">
      <c r="A68" s="524"/>
      <c r="B68" s="524"/>
      <c r="C68" s="158"/>
      <c r="D68" s="158"/>
      <c r="E68" s="50" t="s">
        <v>35</v>
      </c>
      <c r="F68" s="65">
        <v>5.4</v>
      </c>
      <c r="G68" s="65">
        <v>5.4</v>
      </c>
      <c r="H68" s="34"/>
      <c r="I68" s="34"/>
      <c r="J68" s="34"/>
      <c r="K68" s="34"/>
      <c r="L68" s="170"/>
      <c r="M68" s="170"/>
      <c r="N68" s="170"/>
      <c r="O68" s="170"/>
      <c r="P68" s="170"/>
      <c r="Q68" s="170"/>
    </row>
    <row r="69" spans="1:17">
      <c r="A69" s="524" t="s">
        <v>112</v>
      </c>
      <c r="B69" s="589" t="s">
        <v>113</v>
      </c>
      <c r="C69" s="159" t="s">
        <v>9</v>
      </c>
      <c r="D69" s="159"/>
      <c r="E69" s="33" t="s">
        <v>37</v>
      </c>
      <c r="F69" s="175">
        <v>124</v>
      </c>
      <c r="G69" s="175">
        <v>93</v>
      </c>
      <c r="H69" s="46"/>
      <c r="I69" s="46"/>
      <c r="J69" s="46"/>
      <c r="K69" s="46"/>
      <c r="L69" s="170"/>
      <c r="M69" s="170"/>
      <c r="N69" s="170"/>
      <c r="O69" s="170"/>
      <c r="P69" s="170"/>
      <c r="Q69" s="170"/>
    </row>
    <row r="70" spans="1:17">
      <c r="A70" s="524"/>
      <c r="B70" s="589"/>
      <c r="C70" s="159"/>
      <c r="D70" s="159"/>
      <c r="E70" s="33" t="s">
        <v>38</v>
      </c>
      <c r="F70" s="175">
        <v>24</v>
      </c>
      <c r="G70" s="175">
        <v>20</v>
      </c>
      <c r="H70" s="46"/>
      <c r="I70" s="46"/>
      <c r="J70" s="46"/>
      <c r="K70" s="46"/>
      <c r="L70" s="170"/>
      <c r="M70" s="170"/>
      <c r="N70" s="170"/>
      <c r="O70" s="170"/>
      <c r="P70" s="170"/>
      <c r="Q70" s="170"/>
    </row>
    <row r="71" spans="1:17">
      <c r="A71" s="524"/>
      <c r="B71" s="589"/>
      <c r="C71" s="159"/>
      <c r="D71" s="159"/>
      <c r="E71" s="33" t="s">
        <v>39</v>
      </c>
      <c r="F71" s="175">
        <v>19</v>
      </c>
      <c r="G71" s="175">
        <v>15</v>
      </c>
      <c r="H71" s="46"/>
      <c r="I71" s="46"/>
      <c r="J71" s="46"/>
      <c r="K71" s="46"/>
      <c r="L71" s="170"/>
      <c r="M71" s="170"/>
      <c r="N71" s="170"/>
      <c r="O71" s="170"/>
      <c r="P71" s="170"/>
      <c r="Q71" s="170"/>
    </row>
    <row r="72" spans="1:17">
      <c r="A72" s="524"/>
      <c r="B72" s="589"/>
      <c r="C72" s="159"/>
      <c r="D72" s="159"/>
      <c r="E72" s="33" t="s">
        <v>41</v>
      </c>
      <c r="F72" s="175">
        <v>3</v>
      </c>
      <c r="G72" s="175">
        <v>3</v>
      </c>
      <c r="H72" s="46"/>
      <c r="I72" s="46"/>
      <c r="J72" s="46"/>
      <c r="K72" s="46"/>
      <c r="L72" s="170"/>
      <c r="M72" s="170"/>
      <c r="N72" s="170"/>
      <c r="O72" s="170"/>
      <c r="P72" s="170"/>
      <c r="Q72" s="170"/>
    </row>
    <row r="73" spans="1:17">
      <c r="A73" s="524"/>
      <c r="B73" s="589"/>
      <c r="C73" s="159"/>
      <c r="D73" s="159"/>
      <c r="E73" s="33" t="s">
        <v>50</v>
      </c>
      <c r="F73" s="175">
        <v>6</v>
      </c>
      <c r="G73" s="175">
        <v>6</v>
      </c>
      <c r="H73" s="46"/>
      <c r="I73" s="46"/>
      <c r="J73" s="46"/>
      <c r="K73" s="46"/>
      <c r="L73" s="170"/>
      <c r="M73" s="170"/>
      <c r="N73" s="170"/>
      <c r="O73" s="170"/>
      <c r="P73" s="170"/>
      <c r="Q73" s="170"/>
    </row>
    <row r="74" spans="1:17">
      <c r="A74" s="524"/>
      <c r="B74" s="589"/>
      <c r="C74" s="159"/>
      <c r="D74" s="159"/>
      <c r="E74" s="33" t="s">
        <v>41</v>
      </c>
      <c r="F74" s="175">
        <v>10</v>
      </c>
      <c r="G74" s="175">
        <v>10</v>
      </c>
      <c r="H74" s="46"/>
      <c r="I74" s="46"/>
      <c r="J74" s="46"/>
      <c r="K74" s="46"/>
      <c r="L74" s="170"/>
      <c r="M74" s="170"/>
      <c r="N74" s="170"/>
      <c r="O74" s="170"/>
      <c r="P74" s="170"/>
      <c r="Q74" s="170"/>
    </row>
    <row r="75" spans="1:17">
      <c r="A75" s="524"/>
      <c r="B75" s="589"/>
      <c r="C75" s="159"/>
      <c r="D75" s="159"/>
      <c r="E75" s="33" t="s">
        <v>103</v>
      </c>
      <c r="F75" s="175">
        <v>1.24</v>
      </c>
      <c r="G75" s="175">
        <v>1.24</v>
      </c>
      <c r="H75" s="46"/>
      <c r="I75" s="46"/>
      <c r="J75" s="46"/>
      <c r="K75" s="46"/>
      <c r="L75" s="170"/>
      <c r="M75" s="170"/>
      <c r="N75" s="170"/>
      <c r="O75" s="170"/>
      <c r="P75" s="170"/>
      <c r="Q75" s="170"/>
    </row>
  </sheetData>
  <mergeCells count="31">
    <mergeCell ref="A62:A68"/>
    <mergeCell ref="B62:B68"/>
    <mergeCell ref="A69:A75"/>
    <mergeCell ref="B69:B75"/>
    <mergeCell ref="A19:E19"/>
    <mergeCell ref="A55:A61"/>
    <mergeCell ref="B55:B61"/>
    <mergeCell ref="A20:A24"/>
    <mergeCell ref="B20:B24"/>
    <mergeCell ref="B25:B31"/>
    <mergeCell ref="A25:A31"/>
    <mergeCell ref="B7:B11"/>
    <mergeCell ref="A7:A11"/>
    <mergeCell ref="A50:A52"/>
    <mergeCell ref="B50:B52"/>
    <mergeCell ref="A53:A54"/>
    <mergeCell ref="B53:B54"/>
    <mergeCell ref="A32:A36"/>
    <mergeCell ref="B32:B36"/>
    <mergeCell ref="A37:A38"/>
    <mergeCell ref="B37:B38"/>
    <mergeCell ref="A41:A42"/>
    <mergeCell ref="A44:A49"/>
    <mergeCell ref="B44:B49"/>
    <mergeCell ref="A43:E43"/>
    <mergeCell ref="A2:N2"/>
    <mergeCell ref="A4:A5"/>
    <mergeCell ref="E4:E5"/>
    <mergeCell ref="F4:K4"/>
    <mergeCell ref="C4:D4"/>
    <mergeCell ref="L4:Q4"/>
  </mergeCells>
  <pageMargins left="0.31496062992125984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A2" sqref="A2:K2"/>
    </sheetView>
  </sheetViews>
  <sheetFormatPr defaultRowHeight="15"/>
  <cols>
    <col min="1" max="1" width="5.85546875" style="23" customWidth="1"/>
    <col min="2" max="2" width="21.5703125" style="23" customWidth="1"/>
    <col min="3" max="4" width="6.7109375" style="23" customWidth="1"/>
    <col min="5" max="5" width="17.28515625" style="23" customWidth="1"/>
    <col min="6" max="7" width="6.5703125" style="23" customWidth="1"/>
    <col min="8" max="8" width="6.42578125" style="23" customWidth="1"/>
    <col min="9" max="17" width="6.5703125" style="23" customWidth="1"/>
    <col min="18" max="16384" width="9.140625" style="23"/>
  </cols>
  <sheetData>
    <row r="1" spans="1:1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20.25" customHeight="1">
      <c r="A2" s="514" t="s">
        <v>438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89"/>
      <c r="M2" s="89"/>
      <c r="N2" s="89"/>
    </row>
    <row r="3" spans="1:17">
      <c r="E3" s="98" t="s">
        <v>209</v>
      </c>
    </row>
    <row r="4" spans="1:17">
      <c r="A4" s="590" t="s">
        <v>23</v>
      </c>
      <c r="B4" s="76" t="s">
        <v>5</v>
      </c>
      <c r="C4" s="593" t="s">
        <v>133</v>
      </c>
      <c r="D4" s="594"/>
      <c r="E4" s="591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4">
      <c r="A5" s="590"/>
      <c r="B5" s="77" t="s">
        <v>154</v>
      </c>
      <c r="C5" s="107" t="s">
        <v>178</v>
      </c>
      <c r="D5" s="107" t="s">
        <v>212</v>
      </c>
      <c r="E5" s="591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5" customHeight="1">
      <c r="A6" s="314">
        <v>106</v>
      </c>
      <c r="B6" s="220" t="s">
        <v>349</v>
      </c>
      <c r="C6" s="251">
        <v>50</v>
      </c>
      <c r="D6" s="204">
        <v>50</v>
      </c>
      <c r="E6" s="209" t="s">
        <v>15</v>
      </c>
      <c r="F6" s="315">
        <v>53.5</v>
      </c>
      <c r="G6" s="205">
        <v>50</v>
      </c>
      <c r="H6" s="207">
        <v>0.6</v>
      </c>
      <c r="I6" s="207">
        <v>0.1</v>
      </c>
      <c r="J6" s="207">
        <v>1.9</v>
      </c>
      <c r="K6" s="207">
        <v>12</v>
      </c>
      <c r="L6" s="315">
        <v>53.5</v>
      </c>
      <c r="M6" s="205">
        <v>50</v>
      </c>
      <c r="N6" s="207">
        <v>0.6</v>
      </c>
      <c r="O6" s="207">
        <v>0.1</v>
      </c>
      <c r="P6" s="207">
        <v>1.9</v>
      </c>
      <c r="Q6" s="207">
        <v>12</v>
      </c>
    </row>
    <row r="7" spans="1:17" ht="15" customHeight="1">
      <c r="A7" s="524">
        <v>406</v>
      </c>
      <c r="B7" s="617" t="s">
        <v>195</v>
      </c>
      <c r="C7" s="121">
        <v>150</v>
      </c>
      <c r="D7" s="112">
        <v>200</v>
      </c>
      <c r="E7" s="257" t="s">
        <v>210</v>
      </c>
      <c r="F7" s="406">
        <v>151</v>
      </c>
      <c r="G7" s="63">
        <v>95.7</v>
      </c>
      <c r="H7" s="69">
        <v>16</v>
      </c>
      <c r="I7" s="69">
        <v>16</v>
      </c>
      <c r="J7" s="69">
        <v>38</v>
      </c>
      <c r="K7" s="69">
        <v>359</v>
      </c>
      <c r="L7" s="63">
        <v>151</v>
      </c>
      <c r="M7" s="63">
        <v>119.6</v>
      </c>
      <c r="N7" s="69">
        <v>16</v>
      </c>
      <c r="O7" s="69">
        <v>16</v>
      </c>
      <c r="P7" s="69">
        <v>38</v>
      </c>
      <c r="Q7" s="69">
        <v>359</v>
      </c>
    </row>
    <row r="8" spans="1:17" ht="15" customHeight="1">
      <c r="A8" s="524"/>
      <c r="B8" s="617"/>
      <c r="C8" s="72"/>
      <c r="D8" s="179"/>
      <c r="E8" s="41" t="s">
        <v>41</v>
      </c>
      <c r="F8" s="63">
        <v>7.5</v>
      </c>
      <c r="G8" s="63">
        <v>7.5</v>
      </c>
      <c r="H8" s="70"/>
      <c r="I8" s="70"/>
      <c r="J8" s="70"/>
      <c r="K8" s="70"/>
      <c r="L8" s="406">
        <v>9</v>
      </c>
      <c r="M8" s="406">
        <v>9</v>
      </c>
      <c r="N8" s="70"/>
      <c r="O8" s="70"/>
      <c r="P8" s="70"/>
      <c r="Q8" s="70"/>
    </row>
    <row r="9" spans="1:17" ht="15" customHeight="1">
      <c r="A9" s="524"/>
      <c r="B9" s="617"/>
      <c r="C9" s="72"/>
      <c r="D9" s="179"/>
      <c r="E9" s="41" t="s">
        <v>38</v>
      </c>
      <c r="F9" s="63">
        <v>16.5</v>
      </c>
      <c r="G9" s="63">
        <v>8.3000000000000007</v>
      </c>
      <c r="H9" s="70"/>
      <c r="I9" s="70"/>
      <c r="J9" s="70"/>
      <c r="K9" s="70"/>
      <c r="L9" s="406">
        <v>22</v>
      </c>
      <c r="M9" s="406">
        <v>11</v>
      </c>
      <c r="N9" s="70"/>
      <c r="O9" s="70"/>
      <c r="P9" s="70"/>
      <c r="Q9" s="70"/>
    </row>
    <row r="10" spans="1:17" ht="15" customHeight="1">
      <c r="A10" s="524"/>
      <c r="B10" s="617"/>
      <c r="C10" s="72"/>
      <c r="D10" s="179"/>
      <c r="E10" s="41" t="s">
        <v>39</v>
      </c>
      <c r="F10" s="406">
        <v>11</v>
      </c>
      <c r="G10" s="63">
        <v>8.3000000000000007</v>
      </c>
      <c r="H10" s="70"/>
      <c r="I10" s="70"/>
      <c r="J10" s="70"/>
      <c r="K10" s="70"/>
      <c r="L10" s="406">
        <v>14</v>
      </c>
      <c r="M10" s="406">
        <v>11</v>
      </c>
      <c r="N10" s="70"/>
      <c r="O10" s="70"/>
      <c r="P10" s="70"/>
      <c r="Q10" s="70"/>
    </row>
    <row r="11" spans="1:17" ht="15" customHeight="1">
      <c r="A11" s="524"/>
      <c r="B11" s="617"/>
      <c r="C11" s="72"/>
      <c r="D11" s="179"/>
      <c r="E11" s="41" t="s">
        <v>44</v>
      </c>
      <c r="F11" s="406">
        <v>35</v>
      </c>
      <c r="G11" s="406">
        <v>35</v>
      </c>
      <c r="H11" s="70"/>
      <c r="I11" s="70"/>
      <c r="J11" s="70"/>
      <c r="K11" s="70"/>
      <c r="L11" s="406">
        <v>46</v>
      </c>
      <c r="M11" s="406">
        <v>46</v>
      </c>
      <c r="N11" s="70"/>
      <c r="O11" s="70"/>
      <c r="P11" s="70"/>
      <c r="Q11" s="70"/>
    </row>
    <row r="12" spans="1:17" ht="15" customHeight="1">
      <c r="A12" s="524">
        <v>494</v>
      </c>
      <c r="B12" s="617" t="s">
        <v>196</v>
      </c>
      <c r="C12" s="121">
        <v>200</v>
      </c>
      <c r="D12" s="112">
        <v>200</v>
      </c>
      <c r="E12" s="41" t="s">
        <v>34</v>
      </c>
      <c r="F12" s="406">
        <v>1</v>
      </c>
      <c r="G12" s="406">
        <v>1</v>
      </c>
      <c r="H12" s="69">
        <v>0.1</v>
      </c>
      <c r="I12" s="69">
        <v>0</v>
      </c>
      <c r="J12" s="69">
        <v>15.2</v>
      </c>
      <c r="K12" s="69">
        <v>61</v>
      </c>
      <c r="L12" s="406">
        <v>1</v>
      </c>
      <c r="M12" s="406">
        <v>1</v>
      </c>
      <c r="N12" s="69">
        <v>0.1</v>
      </c>
      <c r="O12" s="69">
        <v>0</v>
      </c>
      <c r="P12" s="69">
        <v>15.2</v>
      </c>
      <c r="Q12" s="69">
        <v>61</v>
      </c>
    </row>
    <row r="13" spans="1:17" ht="15" customHeight="1">
      <c r="A13" s="524"/>
      <c r="B13" s="617"/>
      <c r="C13" s="68"/>
      <c r="D13" s="181"/>
      <c r="E13" s="41" t="s">
        <v>35</v>
      </c>
      <c r="F13" s="406">
        <v>13</v>
      </c>
      <c r="G13" s="406">
        <v>13</v>
      </c>
      <c r="H13" s="69"/>
      <c r="I13" s="69"/>
      <c r="J13" s="69"/>
      <c r="K13" s="69"/>
      <c r="L13" s="406">
        <v>13</v>
      </c>
      <c r="M13" s="406">
        <v>13</v>
      </c>
      <c r="N13" s="69"/>
      <c r="O13" s="69"/>
      <c r="P13" s="69"/>
      <c r="Q13" s="69"/>
    </row>
    <row r="14" spans="1:17" ht="15" customHeight="1">
      <c r="A14" s="524"/>
      <c r="B14" s="617"/>
      <c r="C14" s="68"/>
      <c r="D14" s="181"/>
      <c r="E14" s="41" t="s">
        <v>108</v>
      </c>
      <c r="F14" s="408">
        <v>8</v>
      </c>
      <c r="G14" s="408">
        <v>7</v>
      </c>
      <c r="H14" s="71"/>
      <c r="I14" s="71"/>
      <c r="J14" s="71"/>
      <c r="K14" s="71"/>
      <c r="L14" s="408">
        <v>8</v>
      </c>
      <c r="M14" s="408">
        <v>7</v>
      </c>
      <c r="N14" s="71"/>
      <c r="O14" s="71"/>
      <c r="P14" s="71"/>
      <c r="Q14" s="71"/>
    </row>
    <row r="15" spans="1:17" ht="15" customHeight="1">
      <c r="A15" s="178">
        <v>111</v>
      </c>
      <c r="B15" s="212" t="s">
        <v>341</v>
      </c>
      <c r="C15" s="121">
        <v>40</v>
      </c>
      <c r="D15" s="112">
        <v>60</v>
      </c>
      <c r="E15" s="41" t="s">
        <v>342</v>
      </c>
      <c r="F15" s="165">
        <v>40</v>
      </c>
      <c r="G15" s="165">
        <v>40</v>
      </c>
      <c r="H15" s="69">
        <v>3</v>
      </c>
      <c r="I15" s="69">
        <v>1.1599999999999999</v>
      </c>
      <c r="J15" s="69">
        <v>20.5</v>
      </c>
      <c r="K15" s="69">
        <v>104.8</v>
      </c>
      <c r="L15" s="165">
        <v>60</v>
      </c>
      <c r="M15" s="165">
        <v>60</v>
      </c>
      <c r="N15" s="69">
        <v>4.5</v>
      </c>
      <c r="O15" s="69">
        <v>1.8</v>
      </c>
      <c r="P15" s="69">
        <v>30.7</v>
      </c>
      <c r="Q15" s="115">
        <v>118</v>
      </c>
    </row>
    <row r="16" spans="1:17" ht="15" customHeight="1">
      <c r="A16" s="178">
        <v>101</v>
      </c>
      <c r="B16" s="358" t="s">
        <v>197</v>
      </c>
      <c r="C16" s="121">
        <v>13.5</v>
      </c>
      <c r="D16" s="112">
        <v>20</v>
      </c>
      <c r="E16" s="257" t="s">
        <v>82</v>
      </c>
      <c r="F16" s="63">
        <v>13.7</v>
      </c>
      <c r="G16" s="63">
        <v>13.5</v>
      </c>
      <c r="H16" s="69">
        <v>2.6</v>
      </c>
      <c r="I16" s="69">
        <v>2.6</v>
      </c>
      <c r="J16" s="69">
        <v>0</v>
      </c>
      <c r="K16" s="69">
        <v>35.6</v>
      </c>
      <c r="L16" s="406">
        <v>20.5</v>
      </c>
      <c r="M16" s="406">
        <v>20</v>
      </c>
      <c r="N16" s="69">
        <v>3.8</v>
      </c>
      <c r="O16" s="69">
        <v>3.8</v>
      </c>
      <c r="P16" s="69">
        <v>0</v>
      </c>
      <c r="Q16" s="69">
        <v>52.6</v>
      </c>
    </row>
    <row r="17" spans="1:17" ht="15" customHeight="1">
      <c r="A17" s="317"/>
      <c r="B17" s="168" t="s">
        <v>180</v>
      </c>
      <c r="C17" s="45"/>
      <c r="D17" s="45"/>
      <c r="E17" s="318"/>
      <c r="F17" s="46"/>
      <c r="G17" s="46"/>
      <c r="H17" s="75">
        <f>H6+H7+H12+H15+H16</f>
        <v>22.300000000000004</v>
      </c>
      <c r="I17" s="75">
        <f t="shared" ref="I17:K17" si="0">I6+I7+I12+I15+I16</f>
        <v>19.860000000000003</v>
      </c>
      <c r="J17" s="75">
        <f t="shared" si="0"/>
        <v>75.599999999999994</v>
      </c>
      <c r="K17" s="75">
        <f t="shared" si="0"/>
        <v>572.4</v>
      </c>
      <c r="L17" s="46"/>
      <c r="M17" s="46"/>
      <c r="N17" s="75">
        <f>N6+N7+N12+N15+N16</f>
        <v>25.000000000000004</v>
      </c>
      <c r="O17" s="75">
        <f t="shared" ref="O17:Q17" si="1">O6+O7+O12+O15+O16</f>
        <v>21.700000000000003</v>
      </c>
      <c r="P17" s="75">
        <f t="shared" si="1"/>
        <v>85.8</v>
      </c>
      <c r="Q17" s="75">
        <f t="shared" si="1"/>
        <v>602.6</v>
      </c>
    </row>
    <row r="18" spans="1:17" ht="15" customHeight="1">
      <c r="A18" s="609" t="s">
        <v>153</v>
      </c>
      <c r="B18" s="610"/>
      <c r="C18" s="610"/>
      <c r="D18" s="610"/>
      <c r="E18" s="611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5" customHeight="1">
      <c r="A19" s="314">
        <v>106</v>
      </c>
      <c r="B19" s="220" t="s">
        <v>349</v>
      </c>
      <c r="C19" s="251">
        <v>100</v>
      </c>
      <c r="D19" s="204">
        <v>100</v>
      </c>
      <c r="E19" s="209" t="s">
        <v>8</v>
      </c>
      <c r="F19" s="205">
        <v>107</v>
      </c>
      <c r="G19" s="205">
        <v>100</v>
      </c>
      <c r="H19" s="207">
        <v>1.2</v>
      </c>
      <c r="I19" s="207">
        <v>0.2</v>
      </c>
      <c r="J19" s="207">
        <v>3.8</v>
      </c>
      <c r="K19" s="207">
        <v>24</v>
      </c>
      <c r="L19" s="205">
        <v>107</v>
      </c>
      <c r="M19" s="205">
        <v>100</v>
      </c>
      <c r="N19" s="207">
        <v>1.2</v>
      </c>
      <c r="O19" s="207">
        <v>0.2</v>
      </c>
      <c r="P19" s="207">
        <v>3.8</v>
      </c>
      <c r="Q19" s="207">
        <v>24</v>
      </c>
    </row>
    <row r="20" spans="1:17" ht="15" customHeight="1">
      <c r="A20" s="574" t="s">
        <v>254</v>
      </c>
      <c r="B20" s="577" t="s">
        <v>347</v>
      </c>
      <c r="C20" s="68" t="s">
        <v>158</v>
      </c>
      <c r="D20" s="68" t="s">
        <v>329</v>
      </c>
      <c r="E20" s="33" t="s">
        <v>74</v>
      </c>
      <c r="F20" s="398">
        <v>64</v>
      </c>
      <c r="G20" s="65">
        <v>51.2</v>
      </c>
      <c r="H20" s="71">
        <v>5.7</v>
      </c>
      <c r="I20" s="71">
        <v>6.9</v>
      </c>
      <c r="J20" s="71">
        <v>22.1</v>
      </c>
      <c r="K20" s="71">
        <v>146</v>
      </c>
      <c r="L20" s="398">
        <v>80</v>
      </c>
      <c r="M20" s="398">
        <v>64</v>
      </c>
      <c r="N20" s="71">
        <v>8</v>
      </c>
      <c r="O20" s="71">
        <v>8.5</v>
      </c>
      <c r="P20" s="71">
        <v>22.2</v>
      </c>
      <c r="Q20" s="71">
        <v>170</v>
      </c>
    </row>
    <row r="21" spans="1:17" ht="15" customHeight="1">
      <c r="A21" s="575"/>
      <c r="B21" s="578"/>
      <c r="C21" s="68"/>
      <c r="D21" s="68"/>
      <c r="E21" s="33" t="s">
        <v>37</v>
      </c>
      <c r="F21" s="398">
        <v>46</v>
      </c>
      <c r="G21" s="65">
        <v>34.4</v>
      </c>
      <c r="H21" s="71"/>
      <c r="I21" s="71"/>
      <c r="J21" s="71"/>
      <c r="K21" s="71"/>
      <c r="L21" s="65">
        <v>57.5</v>
      </c>
      <c r="M21" s="398">
        <v>43</v>
      </c>
      <c r="N21" s="71"/>
      <c r="O21" s="71"/>
      <c r="P21" s="71"/>
      <c r="Q21" s="71"/>
    </row>
    <row r="22" spans="1:17" ht="15" customHeight="1">
      <c r="A22" s="575"/>
      <c r="B22" s="578"/>
      <c r="C22" s="68"/>
      <c r="D22" s="68"/>
      <c r="E22" s="33" t="s">
        <v>39</v>
      </c>
      <c r="F22" s="398">
        <v>10</v>
      </c>
      <c r="G22" s="398">
        <v>8</v>
      </c>
      <c r="H22" s="71"/>
      <c r="I22" s="71"/>
      <c r="J22" s="71"/>
      <c r="K22" s="71"/>
      <c r="L22" s="65">
        <v>12.5</v>
      </c>
      <c r="M22" s="398">
        <v>10</v>
      </c>
      <c r="N22" s="71"/>
      <c r="O22" s="71"/>
      <c r="P22" s="71"/>
      <c r="Q22" s="71"/>
    </row>
    <row r="23" spans="1:17" ht="15" customHeight="1">
      <c r="A23" s="575"/>
      <c r="B23" s="578"/>
      <c r="C23" s="68"/>
      <c r="D23" s="68"/>
      <c r="E23" s="33" t="s">
        <v>38</v>
      </c>
      <c r="F23" s="65">
        <v>10.8</v>
      </c>
      <c r="G23" s="398">
        <v>9</v>
      </c>
      <c r="H23" s="71"/>
      <c r="I23" s="71"/>
      <c r="J23" s="71"/>
      <c r="K23" s="71"/>
      <c r="L23" s="65">
        <v>13.5</v>
      </c>
      <c r="M23" s="65">
        <v>11.25</v>
      </c>
      <c r="N23" s="71"/>
      <c r="O23" s="71"/>
      <c r="P23" s="71"/>
      <c r="Q23" s="71"/>
    </row>
    <row r="24" spans="1:17" ht="15" customHeight="1">
      <c r="A24" s="575"/>
      <c r="B24" s="578"/>
      <c r="C24" s="68"/>
      <c r="D24" s="68"/>
      <c r="E24" s="33" t="s">
        <v>109</v>
      </c>
      <c r="F24" s="65">
        <v>2.5</v>
      </c>
      <c r="G24" s="65">
        <v>2.5</v>
      </c>
      <c r="H24" s="71"/>
      <c r="I24" s="71"/>
      <c r="J24" s="71"/>
      <c r="K24" s="71"/>
      <c r="L24" s="65">
        <v>3.25</v>
      </c>
      <c r="M24" s="65">
        <v>3.25</v>
      </c>
      <c r="N24" s="71"/>
      <c r="O24" s="71"/>
      <c r="P24" s="71"/>
      <c r="Q24" s="71"/>
    </row>
    <row r="25" spans="1:17" ht="15" customHeight="1">
      <c r="A25" s="575"/>
      <c r="B25" s="578"/>
      <c r="C25" s="68"/>
      <c r="D25" s="68"/>
      <c r="E25" s="33" t="s">
        <v>33</v>
      </c>
      <c r="F25" s="398">
        <v>3</v>
      </c>
      <c r="G25" s="398">
        <v>3</v>
      </c>
      <c r="H25" s="71"/>
      <c r="I25" s="71"/>
      <c r="J25" s="71"/>
      <c r="K25" s="71"/>
      <c r="L25" s="398">
        <v>5</v>
      </c>
      <c r="M25" s="398">
        <v>5</v>
      </c>
      <c r="N25" s="71"/>
      <c r="O25" s="71"/>
      <c r="P25" s="71"/>
      <c r="Q25" s="71"/>
    </row>
    <row r="26" spans="1:17" ht="15" customHeight="1">
      <c r="A26" s="575"/>
      <c r="B26" s="578"/>
      <c r="C26" s="68"/>
      <c r="D26" s="68"/>
      <c r="E26" s="33" t="s">
        <v>143</v>
      </c>
      <c r="F26" s="398">
        <v>1</v>
      </c>
      <c r="G26" s="398">
        <v>1</v>
      </c>
      <c r="H26" s="71"/>
      <c r="I26" s="71"/>
      <c r="J26" s="71"/>
      <c r="K26" s="71"/>
      <c r="L26" s="398">
        <v>1</v>
      </c>
      <c r="M26" s="398">
        <v>1</v>
      </c>
      <c r="N26" s="71"/>
      <c r="O26" s="71"/>
      <c r="P26" s="71"/>
      <c r="Q26" s="71"/>
    </row>
    <row r="27" spans="1:17" ht="15" customHeight="1">
      <c r="A27" s="576"/>
      <c r="B27" s="579"/>
      <c r="C27" s="68"/>
      <c r="D27" s="68"/>
      <c r="E27" s="50" t="s">
        <v>210</v>
      </c>
      <c r="F27" s="398">
        <v>24</v>
      </c>
      <c r="G27" s="398">
        <v>15</v>
      </c>
      <c r="H27" s="71"/>
      <c r="I27" s="71"/>
      <c r="J27" s="71"/>
      <c r="K27" s="71"/>
      <c r="L27" s="65">
        <v>40</v>
      </c>
      <c r="M27" s="65">
        <v>25</v>
      </c>
      <c r="N27" s="71"/>
      <c r="O27" s="71"/>
      <c r="P27" s="71"/>
      <c r="Q27" s="71"/>
    </row>
    <row r="28" spans="1:17" ht="15" customHeight="1">
      <c r="A28" s="574" t="s">
        <v>253</v>
      </c>
      <c r="B28" s="589" t="s">
        <v>200</v>
      </c>
      <c r="C28" s="319" t="s">
        <v>203</v>
      </c>
      <c r="D28" s="319" t="s">
        <v>325</v>
      </c>
      <c r="E28" s="33" t="s">
        <v>93</v>
      </c>
      <c r="F28" s="65">
        <v>106.2</v>
      </c>
      <c r="G28" s="65">
        <v>88.2</v>
      </c>
      <c r="H28" s="71">
        <v>14.6</v>
      </c>
      <c r="I28" s="71">
        <v>24.6</v>
      </c>
      <c r="J28" s="71">
        <v>3.5</v>
      </c>
      <c r="K28" s="71">
        <v>189</v>
      </c>
      <c r="L28" s="65">
        <v>127</v>
      </c>
      <c r="M28" s="65">
        <v>106</v>
      </c>
      <c r="N28" s="71">
        <v>17.899999999999999</v>
      </c>
      <c r="O28" s="71">
        <v>30.01</v>
      </c>
      <c r="P28" s="71">
        <v>4.2</v>
      </c>
      <c r="Q28" s="71">
        <v>231</v>
      </c>
    </row>
    <row r="29" spans="1:17" ht="15" customHeight="1">
      <c r="A29" s="575"/>
      <c r="B29" s="589"/>
      <c r="C29" s="319"/>
      <c r="D29" s="319"/>
      <c r="E29" s="200" t="s">
        <v>202</v>
      </c>
      <c r="F29" s="320">
        <v>7</v>
      </c>
      <c r="G29" s="320">
        <v>7</v>
      </c>
      <c r="H29" s="71"/>
      <c r="I29" s="71"/>
      <c r="J29" s="71"/>
      <c r="K29" s="71"/>
      <c r="L29" s="320">
        <v>8.5</v>
      </c>
      <c r="M29" s="320">
        <v>8.5</v>
      </c>
      <c r="N29" s="71"/>
      <c r="O29" s="71"/>
      <c r="P29" s="71"/>
      <c r="Q29" s="71"/>
    </row>
    <row r="30" spans="1:17" ht="15" customHeight="1">
      <c r="A30" s="575"/>
      <c r="B30" s="589"/>
      <c r="C30" s="319"/>
      <c r="D30" s="319"/>
      <c r="E30" s="265" t="s">
        <v>324</v>
      </c>
      <c r="F30" s="265"/>
      <c r="G30" s="321">
        <v>50</v>
      </c>
      <c r="H30" s="71"/>
      <c r="I30" s="71"/>
      <c r="J30" s="71"/>
      <c r="K30" s="71"/>
      <c r="L30" s="321"/>
      <c r="M30" s="321">
        <v>50</v>
      </c>
      <c r="N30" s="71"/>
      <c r="O30" s="71"/>
      <c r="P30" s="71"/>
      <c r="Q30" s="71"/>
    </row>
    <row r="31" spans="1:17" ht="15" customHeight="1">
      <c r="A31" s="575"/>
      <c r="B31" s="589"/>
      <c r="C31" s="319"/>
      <c r="D31" s="319"/>
      <c r="E31" s="221" t="s">
        <v>104</v>
      </c>
      <c r="F31" s="222">
        <v>1.3</v>
      </c>
      <c r="G31" s="222">
        <v>1.3</v>
      </c>
      <c r="H31" s="71"/>
      <c r="I31" s="71"/>
      <c r="J31" s="71"/>
      <c r="K31" s="71"/>
      <c r="L31" s="222">
        <v>1.3</v>
      </c>
      <c r="M31" s="222">
        <v>1.3</v>
      </c>
      <c r="N31" s="71"/>
      <c r="O31" s="71"/>
      <c r="P31" s="71"/>
      <c r="Q31" s="71"/>
    </row>
    <row r="32" spans="1:17" ht="15" customHeight="1">
      <c r="A32" s="575"/>
      <c r="B32" s="589"/>
      <c r="C32" s="319"/>
      <c r="D32" s="319"/>
      <c r="E32" s="221" t="s">
        <v>201</v>
      </c>
      <c r="F32" s="222">
        <v>1.2</v>
      </c>
      <c r="G32" s="222">
        <v>1.2</v>
      </c>
      <c r="H32" s="71"/>
      <c r="I32" s="71"/>
      <c r="J32" s="71"/>
      <c r="K32" s="71"/>
      <c r="L32" s="222">
        <v>1.2</v>
      </c>
      <c r="M32" s="222">
        <v>1.2</v>
      </c>
      <c r="N32" s="71"/>
      <c r="O32" s="71"/>
      <c r="P32" s="71"/>
      <c r="Q32" s="71"/>
    </row>
    <row r="33" spans="1:17" ht="15" customHeight="1">
      <c r="A33" s="576"/>
      <c r="B33" s="589"/>
      <c r="C33" s="319"/>
      <c r="D33" s="319"/>
      <c r="E33" s="221" t="s">
        <v>42</v>
      </c>
      <c r="F33" s="395">
        <v>13</v>
      </c>
      <c r="G33" s="395">
        <v>13</v>
      </c>
      <c r="H33" s="71"/>
      <c r="I33" s="71"/>
      <c r="J33" s="71"/>
      <c r="K33" s="71"/>
      <c r="L33" s="395">
        <v>13</v>
      </c>
      <c r="M33" s="395">
        <v>13</v>
      </c>
      <c r="N33" s="71"/>
      <c r="O33" s="71"/>
      <c r="P33" s="71"/>
      <c r="Q33" s="71"/>
    </row>
    <row r="34" spans="1:17" ht="15" customHeight="1">
      <c r="A34" s="524">
        <v>237</v>
      </c>
      <c r="B34" s="589" t="s">
        <v>398</v>
      </c>
      <c r="C34" s="72">
        <v>150</v>
      </c>
      <c r="D34" s="72">
        <v>180</v>
      </c>
      <c r="E34" s="50" t="s">
        <v>53</v>
      </c>
      <c r="F34" s="398">
        <v>59</v>
      </c>
      <c r="G34" s="398">
        <v>59</v>
      </c>
      <c r="H34" s="246">
        <v>7</v>
      </c>
      <c r="I34" s="246">
        <v>6.7</v>
      </c>
      <c r="J34" s="246">
        <v>42.5</v>
      </c>
      <c r="K34" s="246">
        <v>250</v>
      </c>
      <c r="L34" s="398">
        <v>70</v>
      </c>
      <c r="M34" s="398">
        <v>70</v>
      </c>
      <c r="N34" s="246">
        <v>8.4</v>
      </c>
      <c r="O34" s="246">
        <v>8</v>
      </c>
      <c r="P34" s="246">
        <v>51</v>
      </c>
      <c r="Q34" s="246">
        <v>300</v>
      </c>
    </row>
    <row r="35" spans="1:17" ht="15" customHeight="1">
      <c r="A35" s="524"/>
      <c r="B35" s="589"/>
      <c r="C35" s="322"/>
      <c r="D35" s="49"/>
      <c r="E35" s="50" t="s">
        <v>56</v>
      </c>
      <c r="F35" s="398">
        <v>7</v>
      </c>
      <c r="G35" s="398">
        <v>7</v>
      </c>
      <c r="H35" s="71"/>
      <c r="I35" s="71"/>
      <c r="J35" s="71"/>
      <c r="K35" s="71"/>
      <c r="L35" s="398">
        <v>8</v>
      </c>
      <c r="M35" s="398">
        <v>8</v>
      </c>
      <c r="N35" s="71"/>
      <c r="O35" s="71"/>
      <c r="P35" s="71"/>
      <c r="Q35" s="71"/>
    </row>
    <row r="36" spans="1:17" ht="15" customHeight="1">
      <c r="A36" s="615">
        <v>505</v>
      </c>
      <c r="B36" s="616" t="s">
        <v>304</v>
      </c>
      <c r="C36" s="120">
        <v>200</v>
      </c>
      <c r="D36" s="120">
        <v>200</v>
      </c>
      <c r="E36" s="221" t="s">
        <v>305</v>
      </c>
      <c r="F36" s="395">
        <v>25</v>
      </c>
      <c r="G36" s="395">
        <v>24</v>
      </c>
      <c r="H36" s="250">
        <v>0.2</v>
      </c>
      <c r="I36" s="250">
        <v>0.1</v>
      </c>
      <c r="J36" s="250">
        <v>21.5</v>
      </c>
      <c r="K36" s="250">
        <v>87</v>
      </c>
      <c r="L36" s="395">
        <v>25</v>
      </c>
      <c r="M36" s="395">
        <v>24</v>
      </c>
      <c r="N36" s="255">
        <v>0.2</v>
      </c>
      <c r="O36" s="255">
        <v>0.1</v>
      </c>
      <c r="P36" s="255">
        <v>21.5</v>
      </c>
      <c r="Q36" s="255">
        <v>87</v>
      </c>
    </row>
    <row r="37" spans="1:17" ht="15" customHeight="1">
      <c r="A37" s="615"/>
      <c r="B37" s="616"/>
      <c r="C37" s="187"/>
      <c r="D37" s="187"/>
      <c r="E37" s="221" t="s">
        <v>35</v>
      </c>
      <c r="F37" s="395">
        <v>13</v>
      </c>
      <c r="G37" s="395">
        <v>13</v>
      </c>
      <c r="H37" s="267"/>
      <c r="I37" s="267"/>
      <c r="J37" s="267"/>
      <c r="K37" s="267"/>
      <c r="L37" s="395">
        <v>13</v>
      </c>
      <c r="M37" s="395">
        <v>13</v>
      </c>
      <c r="N37" s="268"/>
      <c r="O37" s="268"/>
      <c r="P37" s="268"/>
      <c r="Q37" s="268"/>
    </row>
    <row r="38" spans="1:17" ht="15" customHeight="1">
      <c r="A38" s="615"/>
      <c r="B38" s="616"/>
      <c r="C38" s="187"/>
      <c r="D38" s="187"/>
      <c r="E38" s="221" t="s">
        <v>348</v>
      </c>
      <c r="F38" s="395">
        <v>6</v>
      </c>
      <c r="G38" s="395">
        <v>6</v>
      </c>
      <c r="H38" s="267"/>
      <c r="I38" s="267"/>
      <c r="J38" s="267"/>
      <c r="K38" s="267"/>
      <c r="L38" s="395">
        <v>6</v>
      </c>
      <c r="M38" s="395">
        <v>6</v>
      </c>
      <c r="N38" s="268"/>
      <c r="O38" s="268"/>
      <c r="P38" s="268"/>
      <c r="Q38" s="268"/>
    </row>
    <row r="39" spans="1:17" ht="15" customHeight="1">
      <c r="A39" s="615"/>
      <c r="B39" s="616"/>
      <c r="C39" s="187"/>
      <c r="D39" s="187"/>
      <c r="E39" s="221" t="s">
        <v>250</v>
      </c>
      <c r="F39" s="395">
        <v>180</v>
      </c>
      <c r="G39" s="395">
        <v>180</v>
      </c>
      <c r="H39" s="267"/>
      <c r="I39" s="267"/>
      <c r="J39" s="267"/>
      <c r="K39" s="267"/>
      <c r="L39" s="409">
        <v>180</v>
      </c>
      <c r="M39" s="409">
        <v>180</v>
      </c>
      <c r="N39" s="268"/>
      <c r="O39" s="268"/>
      <c r="P39" s="268"/>
      <c r="Q39" s="268"/>
    </row>
    <row r="40" spans="1:17" ht="15" customHeight="1">
      <c r="A40" s="180">
        <v>108</v>
      </c>
      <c r="B40" s="179" t="s">
        <v>170</v>
      </c>
      <c r="C40" s="73">
        <v>50</v>
      </c>
      <c r="D40" s="73">
        <v>60</v>
      </c>
      <c r="E40" s="33" t="s">
        <v>13</v>
      </c>
      <c r="F40" s="408">
        <v>50</v>
      </c>
      <c r="G40" s="408">
        <v>50</v>
      </c>
      <c r="H40" s="71">
        <v>3.8</v>
      </c>
      <c r="I40" s="71">
        <v>3.8</v>
      </c>
      <c r="J40" s="71">
        <v>24.5</v>
      </c>
      <c r="K40" s="71">
        <v>117.5</v>
      </c>
      <c r="L40" s="398">
        <v>60</v>
      </c>
      <c r="M40" s="398">
        <v>60</v>
      </c>
      <c r="N40" s="115">
        <v>4.5999999999999996</v>
      </c>
      <c r="O40" s="115">
        <v>0.5</v>
      </c>
      <c r="P40" s="115">
        <v>29.5</v>
      </c>
      <c r="Q40" s="115">
        <v>141</v>
      </c>
    </row>
    <row r="41" spans="1:17" ht="15" customHeight="1">
      <c r="A41" s="180">
        <v>109</v>
      </c>
      <c r="B41" s="179" t="s">
        <v>177</v>
      </c>
      <c r="C41" s="73">
        <v>40</v>
      </c>
      <c r="D41" s="73">
        <v>70</v>
      </c>
      <c r="E41" s="33" t="s">
        <v>17</v>
      </c>
      <c r="F41" s="398">
        <v>40</v>
      </c>
      <c r="G41" s="398">
        <v>40</v>
      </c>
      <c r="H41" s="71">
        <v>2.5</v>
      </c>
      <c r="I41" s="71">
        <v>0.4</v>
      </c>
      <c r="J41" s="71">
        <v>13.2</v>
      </c>
      <c r="K41" s="71">
        <v>69.2</v>
      </c>
      <c r="L41" s="398">
        <v>70</v>
      </c>
      <c r="M41" s="398">
        <v>70</v>
      </c>
      <c r="N41" s="115">
        <v>4.5999999999999996</v>
      </c>
      <c r="O41" s="115">
        <v>0.8</v>
      </c>
      <c r="P41" s="115">
        <v>23.4</v>
      </c>
      <c r="Q41" s="115">
        <v>122</v>
      </c>
    </row>
    <row r="42" spans="1:17" ht="15" customHeight="1">
      <c r="A42" s="604"/>
      <c r="B42" s="174" t="s">
        <v>204</v>
      </c>
      <c r="C42" s="322"/>
      <c r="D42" s="49"/>
      <c r="E42" s="33"/>
      <c r="F42" s="46"/>
      <c r="G42" s="46"/>
      <c r="H42" s="75">
        <f>SUM(H19:H41)</f>
        <v>35</v>
      </c>
      <c r="I42" s="75">
        <f>SUM(I19:I41)</f>
        <v>42.7</v>
      </c>
      <c r="J42" s="75">
        <f>SUM(J19:J41)</f>
        <v>131.1</v>
      </c>
      <c r="K42" s="75">
        <f>SUM(K19:K41)</f>
        <v>882.7</v>
      </c>
      <c r="L42" s="46"/>
      <c r="M42" s="46"/>
      <c r="N42" s="75">
        <f>SUM(N19:N41)</f>
        <v>44.900000000000006</v>
      </c>
      <c r="O42" s="75">
        <f t="shared" ref="O42:Q42" si="2">SUM(O19:O41)</f>
        <v>48.11</v>
      </c>
      <c r="P42" s="75">
        <f t="shared" si="2"/>
        <v>155.6</v>
      </c>
      <c r="Q42" s="75">
        <f t="shared" si="2"/>
        <v>1075</v>
      </c>
    </row>
    <row r="43" spans="1:17" ht="15" customHeight="1">
      <c r="A43" s="604"/>
      <c r="B43" s="174" t="s">
        <v>181</v>
      </c>
      <c r="C43" s="49"/>
      <c r="D43" s="49"/>
      <c r="E43" s="33"/>
      <c r="F43" s="97"/>
      <c r="G43" s="97"/>
      <c r="H43" s="75">
        <f>H42+H17</f>
        <v>57.300000000000004</v>
      </c>
      <c r="I43" s="75">
        <f>I42+I17</f>
        <v>62.56</v>
      </c>
      <c r="J43" s="75">
        <f>J42+J17</f>
        <v>206.7</v>
      </c>
      <c r="K43" s="75">
        <f>K42+K17</f>
        <v>1455.1</v>
      </c>
      <c r="L43" s="97"/>
      <c r="M43" s="97"/>
      <c r="N43" s="75">
        <f>N42+N17</f>
        <v>69.900000000000006</v>
      </c>
      <c r="O43" s="75">
        <f>O42+O17</f>
        <v>69.81</v>
      </c>
      <c r="P43" s="75">
        <f>P42+P17</f>
        <v>241.39999999999998</v>
      </c>
      <c r="Q43" s="75">
        <f>Q42+Q17</f>
        <v>1677.6</v>
      </c>
    </row>
    <row r="44" spans="1:17" ht="15" customHeight="1">
      <c r="A44" s="612" t="s">
        <v>159</v>
      </c>
      <c r="B44" s="613"/>
      <c r="C44" s="613"/>
      <c r="D44" s="613"/>
      <c r="E44" s="61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15" customHeight="1">
      <c r="A45" s="524">
        <v>69</v>
      </c>
      <c r="B45" s="525" t="s">
        <v>205</v>
      </c>
      <c r="C45" s="180">
        <v>100</v>
      </c>
      <c r="D45" s="180">
        <v>100</v>
      </c>
      <c r="E45" s="34" t="s">
        <v>37</v>
      </c>
      <c r="F45" s="65">
        <v>62</v>
      </c>
      <c r="G45" s="65">
        <v>45</v>
      </c>
      <c r="H45" s="38"/>
      <c r="I45" s="38"/>
      <c r="J45" s="38"/>
      <c r="K45" s="38"/>
      <c r="L45" s="46"/>
      <c r="M45" s="46"/>
      <c r="N45" s="38"/>
      <c r="O45" s="38"/>
      <c r="P45" s="38"/>
      <c r="Q45" s="38"/>
    </row>
    <row r="46" spans="1:17" ht="15" customHeight="1">
      <c r="A46" s="524"/>
      <c r="B46" s="525"/>
      <c r="C46" s="180"/>
      <c r="D46" s="180"/>
      <c r="E46" s="34" t="s">
        <v>39</v>
      </c>
      <c r="F46" s="65">
        <v>32</v>
      </c>
      <c r="G46" s="65">
        <v>25</v>
      </c>
      <c r="H46" s="38"/>
      <c r="I46" s="38"/>
      <c r="J46" s="38"/>
      <c r="K46" s="38"/>
      <c r="L46" s="46"/>
      <c r="M46" s="46"/>
      <c r="N46" s="38"/>
      <c r="O46" s="38"/>
      <c r="P46" s="38"/>
      <c r="Q46" s="38"/>
    </row>
    <row r="47" spans="1:17" ht="15" customHeight="1">
      <c r="A47" s="524"/>
      <c r="B47" s="525"/>
      <c r="C47" s="180"/>
      <c r="D47" s="180"/>
      <c r="E47" s="34" t="s">
        <v>87</v>
      </c>
      <c r="F47" s="65">
        <v>26</v>
      </c>
      <c r="G47" s="65">
        <v>17</v>
      </c>
      <c r="H47" s="38"/>
      <c r="I47" s="38"/>
      <c r="J47" s="38"/>
      <c r="K47" s="38"/>
      <c r="L47" s="46"/>
      <c r="M47" s="46"/>
      <c r="N47" s="38"/>
      <c r="O47" s="38"/>
      <c r="P47" s="38"/>
      <c r="Q47" s="38"/>
    </row>
    <row r="48" spans="1:17" ht="15" customHeight="1">
      <c r="A48" s="524"/>
      <c r="B48" s="525"/>
      <c r="C48" s="180"/>
      <c r="D48" s="180"/>
      <c r="E48" s="34" t="s">
        <v>88</v>
      </c>
      <c r="F48" s="65">
        <v>8</v>
      </c>
      <c r="G48" s="65">
        <v>8</v>
      </c>
      <c r="H48" s="38"/>
      <c r="I48" s="38"/>
      <c r="J48" s="38"/>
      <c r="K48" s="38"/>
      <c r="L48" s="46"/>
      <c r="M48" s="46"/>
      <c r="N48" s="38"/>
      <c r="O48" s="38"/>
      <c r="P48" s="38"/>
      <c r="Q48" s="38"/>
    </row>
    <row r="49" spans="1:17" ht="15" customHeight="1">
      <c r="A49" s="524"/>
      <c r="B49" s="525"/>
      <c r="C49" s="180"/>
      <c r="D49" s="180"/>
      <c r="E49" s="34" t="s">
        <v>41</v>
      </c>
      <c r="F49" s="65">
        <v>6</v>
      </c>
      <c r="G49" s="65">
        <v>6</v>
      </c>
      <c r="H49" s="38"/>
      <c r="I49" s="38"/>
      <c r="J49" s="38"/>
      <c r="K49" s="38"/>
      <c r="L49" s="46"/>
      <c r="M49" s="46"/>
      <c r="N49" s="38"/>
      <c r="O49" s="38"/>
      <c r="P49" s="38"/>
      <c r="Q49" s="38"/>
    </row>
    <row r="50" spans="1:17" ht="15" customHeight="1">
      <c r="A50" s="524">
        <v>17</v>
      </c>
      <c r="B50" s="524" t="s">
        <v>206</v>
      </c>
      <c r="C50" s="180">
        <v>100</v>
      </c>
      <c r="D50" s="180">
        <v>100</v>
      </c>
      <c r="E50" s="48" t="s">
        <v>66</v>
      </c>
      <c r="F50" s="316">
        <v>114</v>
      </c>
      <c r="G50" s="316">
        <v>91</v>
      </c>
      <c r="H50" s="180"/>
      <c r="I50" s="180"/>
      <c r="J50" s="180"/>
      <c r="K50" s="180"/>
      <c r="L50" s="51"/>
      <c r="M50" s="51"/>
      <c r="N50" s="180"/>
      <c r="O50" s="180"/>
      <c r="P50" s="180"/>
      <c r="Q50" s="180"/>
    </row>
    <row r="51" spans="1:17" ht="15" customHeight="1">
      <c r="A51" s="524"/>
      <c r="B51" s="524"/>
      <c r="C51" s="180"/>
      <c r="D51" s="180"/>
      <c r="E51" s="48" t="s">
        <v>41</v>
      </c>
      <c r="F51" s="316">
        <v>10</v>
      </c>
      <c r="G51" s="316">
        <v>10</v>
      </c>
      <c r="H51" s="180"/>
      <c r="I51" s="180"/>
      <c r="J51" s="180"/>
      <c r="K51" s="180"/>
      <c r="L51" s="51"/>
      <c r="M51" s="51"/>
      <c r="N51" s="180"/>
      <c r="O51" s="180"/>
      <c r="P51" s="180"/>
      <c r="Q51" s="180"/>
    </row>
    <row r="52" spans="1:17" ht="15" customHeight="1">
      <c r="A52" s="524">
        <v>405</v>
      </c>
      <c r="B52" s="524" t="s">
        <v>207</v>
      </c>
      <c r="C52" s="180">
        <v>100</v>
      </c>
      <c r="D52" s="180">
        <v>100</v>
      </c>
      <c r="E52" s="34" t="s">
        <v>114</v>
      </c>
      <c r="F52" s="65">
        <v>79</v>
      </c>
      <c r="G52" s="65">
        <v>79</v>
      </c>
      <c r="H52" s="34"/>
      <c r="I52" s="34"/>
      <c r="J52" s="34"/>
      <c r="K52" s="34"/>
      <c r="L52" s="46"/>
      <c r="M52" s="46"/>
      <c r="N52" s="34"/>
      <c r="O52" s="34"/>
      <c r="P52" s="34"/>
      <c r="Q52" s="34"/>
    </row>
    <row r="53" spans="1:17" ht="15" customHeight="1">
      <c r="A53" s="524"/>
      <c r="B53" s="524"/>
      <c r="C53" s="180"/>
      <c r="D53" s="180"/>
      <c r="E53" s="34" t="s">
        <v>33</v>
      </c>
      <c r="F53" s="65">
        <v>5.4</v>
      </c>
      <c r="G53" s="65">
        <v>5.4</v>
      </c>
      <c r="H53" s="34"/>
      <c r="I53" s="34"/>
      <c r="J53" s="34"/>
      <c r="K53" s="34"/>
      <c r="L53" s="46"/>
      <c r="M53" s="46"/>
      <c r="N53" s="34"/>
      <c r="O53" s="34"/>
      <c r="P53" s="34"/>
      <c r="Q53" s="34"/>
    </row>
    <row r="54" spans="1:17" ht="15" customHeight="1">
      <c r="A54" s="524"/>
      <c r="B54" s="524"/>
      <c r="C54" s="180"/>
      <c r="D54" s="180"/>
      <c r="E54" s="34" t="s">
        <v>38</v>
      </c>
      <c r="F54" s="65">
        <v>5.6</v>
      </c>
      <c r="G54" s="65">
        <v>4.5</v>
      </c>
      <c r="H54" s="34"/>
      <c r="I54" s="34"/>
      <c r="J54" s="34"/>
      <c r="K54" s="34"/>
      <c r="L54" s="46"/>
      <c r="M54" s="46"/>
      <c r="N54" s="34"/>
      <c r="O54" s="34"/>
      <c r="P54" s="34"/>
      <c r="Q54" s="34"/>
    </row>
    <row r="55" spans="1:17" ht="15" customHeight="1">
      <c r="A55" s="524"/>
      <c r="B55" s="524"/>
      <c r="C55" s="180"/>
      <c r="D55" s="180"/>
      <c r="E55" s="34" t="s">
        <v>138</v>
      </c>
      <c r="F55" s="65">
        <v>1.7</v>
      </c>
      <c r="G55" s="65">
        <v>1.7</v>
      </c>
      <c r="H55" s="34"/>
      <c r="I55" s="34"/>
      <c r="J55" s="34"/>
      <c r="K55" s="34"/>
      <c r="L55" s="46"/>
      <c r="M55" s="46"/>
      <c r="N55" s="34"/>
      <c r="O55" s="34"/>
      <c r="P55" s="34"/>
      <c r="Q55" s="34"/>
    </row>
    <row r="56" spans="1:17" ht="15" customHeight="1">
      <c r="A56" s="524"/>
      <c r="B56" s="524"/>
      <c r="C56" s="180"/>
      <c r="D56" s="180"/>
      <c r="E56" s="34" t="s">
        <v>61</v>
      </c>
      <c r="F56" s="65">
        <v>1.1399999999999999</v>
      </c>
      <c r="G56" s="65">
        <v>1.1399999999999999</v>
      </c>
      <c r="H56" s="34"/>
      <c r="I56" s="34"/>
      <c r="J56" s="34"/>
      <c r="K56" s="34"/>
      <c r="L56" s="46"/>
      <c r="M56" s="46"/>
      <c r="N56" s="34"/>
      <c r="O56" s="34"/>
      <c r="P56" s="34"/>
      <c r="Q56" s="34"/>
    </row>
    <row r="57" spans="1:17" ht="15" customHeight="1">
      <c r="A57" s="524"/>
      <c r="B57" s="524"/>
      <c r="C57" s="180"/>
      <c r="D57" s="180"/>
      <c r="E57" s="34" t="s">
        <v>59</v>
      </c>
      <c r="F57" s="65">
        <v>3</v>
      </c>
      <c r="G57" s="65">
        <v>3</v>
      </c>
      <c r="H57" s="34"/>
      <c r="I57" s="34"/>
      <c r="J57" s="34"/>
      <c r="K57" s="34"/>
      <c r="L57" s="46"/>
      <c r="M57" s="46"/>
      <c r="N57" s="34"/>
      <c r="O57" s="34"/>
      <c r="P57" s="34"/>
      <c r="Q57" s="34"/>
    </row>
    <row r="58" spans="1:17" ht="15" customHeight="1">
      <c r="A58" s="524"/>
      <c r="B58" s="524"/>
      <c r="C58" s="180"/>
      <c r="D58" s="180"/>
      <c r="E58" s="34" t="s">
        <v>39</v>
      </c>
      <c r="F58" s="65">
        <v>5.6</v>
      </c>
      <c r="G58" s="65">
        <v>4.5</v>
      </c>
      <c r="H58" s="34"/>
      <c r="I58" s="34"/>
      <c r="J58" s="34"/>
      <c r="K58" s="34"/>
      <c r="L58" s="46"/>
      <c r="M58" s="46"/>
      <c r="N58" s="34"/>
      <c r="O58" s="34"/>
      <c r="P58" s="34"/>
      <c r="Q58" s="34"/>
    </row>
    <row r="59" spans="1:17" ht="15" customHeight="1">
      <c r="A59" s="524">
        <v>381</v>
      </c>
      <c r="B59" s="524" t="s">
        <v>162</v>
      </c>
      <c r="C59" s="180">
        <v>100</v>
      </c>
      <c r="D59" s="180">
        <v>100</v>
      </c>
      <c r="E59" s="34" t="s">
        <v>43</v>
      </c>
      <c r="F59" s="65">
        <v>86</v>
      </c>
      <c r="G59" s="65">
        <v>86</v>
      </c>
      <c r="H59" s="34"/>
      <c r="I59" s="34"/>
      <c r="J59" s="34"/>
      <c r="K59" s="34"/>
      <c r="L59" s="46"/>
      <c r="M59" s="46"/>
      <c r="N59" s="34"/>
      <c r="O59" s="34"/>
      <c r="P59" s="34"/>
      <c r="Q59" s="34"/>
    </row>
    <row r="60" spans="1:17" ht="15" customHeight="1">
      <c r="A60" s="524"/>
      <c r="B60" s="524"/>
      <c r="C60" s="180"/>
      <c r="D60" s="180"/>
      <c r="E60" s="34" t="s">
        <v>13</v>
      </c>
      <c r="F60" s="65">
        <v>19</v>
      </c>
      <c r="G60" s="65">
        <v>19</v>
      </c>
      <c r="H60" s="34"/>
      <c r="I60" s="34"/>
      <c r="J60" s="34"/>
      <c r="K60" s="34"/>
      <c r="L60" s="46"/>
      <c r="M60" s="46"/>
      <c r="N60" s="34"/>
      <c r="O60" s="34"/>
      <c r="P60" s="34"/>
      <c r="Q60" s="34"/>
    </row>
    <row r="61" spans="1:17" ht="15" customHeight="1">
      <c r="A61" s="524"/>
      <c r="B61" s="524"/>
      <c r="C61" s="180"/>
      <c r="D61" s="180"/>
      <c r="E61" s="34" t="s">
        <v>50</v>
      </c>
      <c r="F61" s="65">
        <v>11</v>
      </c>
      <c r="G61" s="65">
        <v>11</v>
      </c>
      <c r="H61" s="34"/>
      <c r="I61" s="34"/>
      <c r="J61" s="34"/>
      <c r="K61" s="34"/>
      <c r="L61" s="46"/>
      <c r="M61" s="46"/>
      <c r="N61" s="34"/>
      <c r="O61" s="34"/>
      <c r="P61" s="34"/>
      <c r="Q61" s="34"/>
    </row>
    <row r="62" spans="1:17" ht="15" customHeight="1">
      <c r="A62" s="524"/>
      <c r="B62" s="524"/>
      <c r="C62" s="180"/>
      <c r="D62" s="180"/>
      <c r="E62" s="34" t="s">
        <v>33</v>
      </c>
      <c r="F62" s="65">
        <v>7</v>
      </c>
      <c r="G62" s="65">
        <v>7</v>
      </c>
      <c r="H62" s="34"/>
      <c r="I62" s="34"/>
      <c r="J62" s="34"/>
      <c r="K62" s="34"/>
      <c r="L62" s="46"/>
      <c r="M62" s="46"/>
      <c r="N62" s="34"/>
      <c r="O62" s="34"/>
      <c r="P62" s="34"/>
      <c r="Q62" s="34"/>
    </row>
    <row r="63" spans="1:17" ht="15" customHeight="1">
      <c r="A63" s="524">
        <v>291</v>
      </c>
      <c r="B63" s="589" t="s">
        <v>208</v>
      </c>
      <c r="C63" s="181" t="s">
        <v>18</v>
      </c>
      <c r="D63" s="181" t="s">
        <v>18</v>
      </c>
      <c r="E63" s="33" t="s">
        <v>32</v>
      </c>
      <c r="F63" s="65">
        <v>61.2</v>
      </c>
      <c r="G63" s="65">
        <v>61.2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5" customHeight="1">
      <c r="A64" s="524"/>
      <c r="B64" s="589"/>
      <c r="C64" s="181"/>
      <c r="D64" s="181"/>
      <c r="E64" s="33" t="s">
        <v>33</v>
      </c>
      <c r="F64" s="46">
        <v>8.1</v>
      </c>
      <c r="G64" s="46">
        <v>8.1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</row>
  </sheetData>
  <mergeCells count="31">
    <mergeCell ref="L4:Q4"/>
    <mergeCell ref="A4:A5"/>
    <mergeCell ref="E4:E5"/>
    <mergeCell ref="F4:K4"/>
    <mergeCell ref="A7:A11"/>
    <mergeCell ref="B7:B11"/>
    <mergeCell ref="B34:B35"/>
    <mergeCell ref="A36:A39"/>
    <mergeCell ref="B36:B39"/>
    <mergeCell ref="A12:A14"/>
    <mergeCell ref="B12:B14"/>
    <mergeCell ref="A28:A33"/>
    <mergeCell ref="B28:B33"/>
    <mergeCell ref="B20:B27"/>
    <mergeCell ref="A20:A27"/>
    <mergeCell ref="A59:A62"/>
    <mergeCell ref="B59:B62"/>
    <mergeCell ref="A63:A64"/>
    <mergeCell ref="B63:B64"/>
    <mergeCell ref="A2:K2"/>
    <mergeCell ref="A18:E18"/>
    <mergeCell ref="A44:E44"/>
    <mergeCell ref="C4:D4"/>
    <mergeCell ref="A42:A43"/>
    <mergeCell ref="A45:A49"/>
    <mergeCell ref="B45:B49"/>
    <mergeCell ref="A50:A51"/>
    <mergeCell ref="B50:B51"/>
    <mergeCell ref="A52:A58"/>
    <mergeCell ref="B52:B58"/>
    <mergeCell ref="A34:A35"/>
  </mergeCells>
  <pageMargins left="0.51181102362204722" right="0.31496062992125984" top="0.35433070866141736" bottom="0.15748031496062992" header="0.31496062992125984" footer="0.31496062992125984"/>
  <pageSetup paperSize="9" orientation="landscape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topLeftCell="A49" workbookViewId="0">
      <selection activeCell="A2" sqref="A2:Q2"/>
    </sheetView>
  </sheetViews>
  <sheetFormatPr defaultRowHeight="15"/>
  <cols>
    <col min="1" max="1" width="5.28515625" style="23" customWidth="1"/>
    <col min="2" max="2" width="20.85546875" style="23" customWidth="1"/>
    <col min="3" max="4" width="6.7109375" style="23" customWidth="1"/>
    <col min="5" max="5" width="17.7109375" style="23" customWidth="1"/>
    <col min="6" max="12" width="6.7109375" style="23" customWidth="1"/>
    <col min="13" max="13" width="6.85546875" style="23" customWidth="1"/>
    <col min="14" max="14" width="7.28515625" style="23" customWidth="1"/>
    <col min="15" max="15" width="6.28515625" style="23" customWidth="1"/>
    <col min="16" max="17" width="6.85546875" style="23" customWidth="1"/>
    <col min="18" max="16384" width="9.140625" style="23"/>
  </cols>
  <sheetData>
    <row r="1" spans="1:20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0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36"/>
      <c r="S2" s="36"/>
      <c r="T2" s="36"/>
    </row>
    <row r="3" spans="1:20">
      <c r="A3" s="36"/>
      <c r="B3" s="36"/>
      <c r="C3" s="36"/>
      <c r="D3" s="36"/>
      <c r="E3" s="36"/>
      <c r="F3" s="36"/>
      <c r="G3" s="36"/>
      <c r="H3" s="91" t="s">
        <v>215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customHeight="1">
      <c r="A4" s="630" t="s">
        <v>23</v>
      </c>
      <c r="B4" s="44" t="s">
        <v>24</v>
      </c>
      <c r="C4" s="630" t="s">
        <v>182</v>
      </c>
      <c r="D4" s="630"/>
      <c r="E4" s="631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  <c r="R4" s="36"/>
      <c r="S4" s="36"/>
      <c r="T4" s="36"/>
    </row>
    <row r="5" spans="1:20" ht="25.5" customHeight="1">
      <c r="A5" s="630"/>
      <c r="B5" s="74" t="s">
        <v>213</v>
      </c>
      <c r="C5" s="81" t="s">
        <v>145</v>
      </c>
      <c r="D5" s="81" t="s">
        <v>232</v>
      </c>
      <c r="E5" s="631"/>
      <c r="F5" s="38" t="s">
        <v>26</v>
      </c>
      <c r="G5" s="38" t="s">
        <v>27</v>
      </c>
      <c r="H5" s="38" t="s">
        <v>28</v>
      </c>
      <c r="I5" s="38" t="s">
        <v>29</v>
      </c>
      <c r="J5" s="38" t="s">
        <v>30</v>
      </c>
      <c r="K5" s="38" t="s">
        <v>31</v>
      </c>
      <c r="L5" s="38" t="s">
        <v>26</v>
      </c>
      <c r="M5" s="38" t="s">
        <v>27</v>
      </c>
      <c r="N5" s="38" t="s">
        <v>28</v>
      </c>
      <c r="O5" s="38" t="s">
        <v>29</v>
      </c>
      <c r="P5" s="38" t="s">
        <v>30</v>
      </c>
      <c r="Q5" s="38" t="s">
        <v>31</v>
      </c>
      <c r="R5" s="36"/>
      <c r="S5" s="36"/>
      <c r="T5" s="36"/>
    </row>
    <row r="6" spans="1:20" ht="15" customHeight="1">
      <c r="A6" s="524">
        <v>268</v>
      </c>
      <c r="B6" s="617" t="s">
        <v>216</v>
      </c>
      <c r="C6" s="112">
        <v>150</v>
      </c>
      <c r="D6" s="112">
        <v>200</v>
      </c>
      <c r="E6" s="41" t="s">
        <v>44</v>
      </c>
      <c r="F6" s="111">
        <v>23</v>
      </c>
      <c r="G6" s="111">
        <v>23</v>
      </c>
      <c r="H6" s="113">
        <v>4.2</v>
      </c>
      <c r="I6" s="113">
        <v>6.4</v>
      </c>
      <c r="J6" s="113">
        <v>24.3</v>
      </c>
      <c r="K6" s="113">
        <v>172</v>
      </c>
      <c r="L6" s="406">
        <v>28</v>
      </c>
      <c r="M6" s="406">
        <v>28</v>
      </c>
      <c r="N6" s="69">
        <v>5.6</v>
      </c>
      <c r="O6" s="69">
        <v>8.6</v>
      </c>
      <c r="P6" s="69">
        <v>32.4</v>
      </c>
      <c r="Q6" s="69">
        <v>229</v>
      </c>
      <c r="R6" s="36"/>
      <c r="S6" s="36"/>
      <c r="T6" s="36"/>
    </row>
    <row r="7" spans="1:20">
      <c r="A7" s="524"/>
      <c r="B7" s="617"/>
      <c r="C7" s="57"/>
      <c r="D7" s="57"/>
      <c r="E7" s="41" t="s">
        <v>55</v>
      </c>
      <c r="F7" s="111">
        <v>90</v>
      </c>
      <c r="G7" s="111">
        <v>90</v>
      </c>
      <c r="H7" s="41"/>
      <c r="I7" s="41"/>
      <c r="J7" s="41"/>
      <c r="K7" s="41"/>
      <c r="L7" s="406">
        <v>120</v>
      </c>
      <c r="M7" s="406">
        <v>120</v>
      </c>
      <c r="N7" s="69"/>
      <c r="O7" s="69"/>
      <c r="P7" s="69"/>
      <c r="Q7" s="69"/>
      <c r="R7" s="99"/>
      <c r="S7" s="36"/>
      <c r="T7" s="36"/>
    </row>
    <row r="8" spans="1:20" ht="15" customHeight="1">
      <c r="A8" s="524"/>
      <c r="B8" s="617"/>
      <c r="C8" s="57"/>
      <c r="D8" s="57"/>
      <c r="E8" s="41" t="s">
        <v>35</v>
      </c>
      <c r="F8" s="111">
        <v>3</v>
      </c>
      <c r="G8" s="111">
        <v>3</v>
      </c>
      <c r="H8" s="41"/>
      <c r="I8" s="41"/>
      <c r="J8" s="41"/>
      <c r="K8" s="41"/>
      <c r="L8" s="406">
        <v>5</v>
      </c>
      <c r="M8" s="406">
        <v>5</v>
      </c>
      <c r="N8" s="69"/>
      <c r="O8" s="69"/>
      <c r="P8" s="69"/>
      <c r="Q8" s="69"/>
      <c r="R8" s="99"/>
      <c r="S8" s="36"/>
      <c r="T8" s="36"/>
    </row>
    <row r="9" spans="1:20">
      <c r="A9" s="524"/>
      <c r="B9" s="617"/>
      <c r="C9" s="57"/>
      <c r="D9" s="57"/>
      <c r="E9" s="41" t="s">
        <v>56</v>
      </c>
      <c r="F9" s="111">
        <v>3.5</v>
      </c>
      <c r="G9" s="111">
        <v>3.5</v>
      </c>
      <c r="H9" s="41"/>
      <c r="I9" s="41"/>
      <c r="J9" s="41"/>
      <c r="K9" s="41"/>
      <c r="L9" s="406">
        <v>5</v>
      </c>
      <c r="M9" s="406">
        <v>5</v>
      </c>
      <c r="N9" s="69"/>
      <c r="O9" s="69"/>
      <c r="P9" s="69"/>
      <c r="Q9" s="69"/>
      <c r="R9" s="99"/>
      <c r="S9" s="36"/>
      <c r="T9" s="36"/>
    </row>
    <row r="10" spans="1:20" ht="15" customHeight="1">
      <c r="A10" s="524">
        <v>321</v>
      </c>
      <c r="B10" s="617" t="s">
        <v>218</v>
      </c>
      <c r="C10" s="112" t="s">
        <v>219</v>
      </c>
      <c r="D10" s="112" t="s">
        <v>220</v>
      </c>
      <c r="E10" s="41" t="s">
        <v>57</v>
      </c>
      <c r="F10" s="111">
        <v>56.4</v>
      </c>
      <c r="G10" s="111">
        <v>55.8</v>
      </c>
      <c r="H10" s="113">
        <v>9.6</v>
      </c>
      <c r="I10" s="113">
        <v>10.1</v>
      </c>
      <c r="J10" s="113">
        <v>9.5</v>
      </c>
      <c r="K10" s="113">
        <v>136.4</v>
      </c>
      <c r="L10" s="63">
        <v>75.2</v>
      </c>
      <c r="M10" s="63">
        <v>74.400000000000006</v>
      </c>
      <c r="N10" s="69">
        <v>12.8</v>
      </c>
      <c r="O10" s="69">
        <v>13.4</v>
      </c>
      <c r="P10" s="69">
        <v>12.8</v>
      </c>
      <c r="Q10" s="69">
        <v>181.9</v>
      </c>
      <c r="R10" s="99"/>
      <c r="S10" s="36"/>
      <c r="T10" s="36"/>
    </row>
    <row r="11" spans="1:20">
      <c r="A11" s="524"/>
      <c r="B11" s="617"/>
      <c r="C11" s="57"/>
      <c r="D11" s="57"/>
      <c r="E11" s="41" t="s">
        <v>58</v>
      </c>
      <c r="F11" s="111">
        <v>3.8</v>
      </c>
      <c r="G11" s="111">
        <v>3.8</v>
      </c>
      <c r="H11" s="41"/>
      <c r="I11" s="41"/>
      <c r="J11" s="41"/>
      <c r="K11" s="41"/>
      <c r="L11" s="63">
        <v>5.2</v>
      </c>
      <c r="M11" s="63">
        <v>5.2</v>
      </c>
      <c r="N11" s="69"/>
      <c r="O11" s="69"/>
      <c r="P11" s="69"/>
      <c r="Q11" s="69"/>
      <c r="R11" s="99"/>
      <c r="S11" s="36"/>
      <c r="T11" s="36"/>
    </row>
    <row r="12" spans="1:20">
      <c r="A12" s="524"/>
      <c r="B12" s="617"/>
      <c r="C12" s="57"/>
      <c r="D12" s="57"/>
      <c r="E12" s="41" t="s">
        <v>55</v>
      </c>
      <c r="F12" s="111">
        <v>15</v>
      </c>
      <c r="G12" s="111">
        <v>15</v>
      </c>
      <c r="H12" s="41"/>
      <c r="I12" s="41"/>
      <c r="J12" s="41"/>
      <c r="K12" s="41"/>
      <c r="L12" s="406">
        <v>19</v>
      </c>
      <c r="M12" s="406">
        <v>19</v>
      </c>
      <c r="N12" s="69"/>
      <c r="O12" s="69"/>
      <c r="P12" s="69"/>
      <c r="Q12" s="69"/>
      <c r="R12" s="99"/>
      <c r="S12" s="36"/>
      <c r="T12" s="36"/>
    </row>
    <row r="13" spans="1:20">
      <c r="A13" s="524"/>
      <c r="B13" s="617"/>
      <c r="C13" s="57"/>
      <c r="D13" s="57"/>
      <c r="E13" s="41" t="s">
        <v>150</v>
      </c>
      <c r="F13" s="111">
        <v>1.9</v>
      </c>
      <c r="G13" s="111">
        <v>1.6</v>
      </c>
      <c r="H13" s="41"/>
      <c r="I13" s="41"/>
      <c r="J13" s="41"/>
      <c r="K13" s="41"/>
      <c r="L13" s="63">
        <v>2.5</v>
      </c>
      <c r="M13" s="63">
        <v>2.1</v>
      </c>
      <c r="N13" s="69"/>
      <c r="O13" s="69"/>
      <c r="P13" s="69"/>
      <c r="Q13" s="69"/>
      <c r="R13" s="99"/>
      <c r="S13" s="36"/>
      <c r="T13" s="36"/>
    </row>
    <row r="14" spans="1:20">
      <c r="A14" s="524"/>
      <c r="B14" s="617"/>
      <c r="C14" s="57"/>
      <c r="D14" s="57"/>
      <c r="E14" s="41" t="s">
        <v>35</v>
      </c>
      <c r="F14" s="111">
        <v>4</v>
      </c>
      <c r="G14" s="111">
        <v>4</v>
      </c>
      <c r="H14" s="41"/>
      <c r="I14" s="41"/>
      <c r="J14" s="41"/>
      <c r="K14" s="41"/>
      <c r="L14" s="406">
        <v>5</v>
      </c>
      <c r="M14" s="406">
        <v>5</v>
      </c>
      <c r="N14" s="69"/>
      <c r="O14" s="69"/>
      <c r="P14" s="69"/>
      <c r="Q14" s="69"/>
      <c r="R14" s="99"/>
      <c r="S14" s="36"/>
      <c r="T14" s="36"/>
    </row>
    <row r="15" spans="1:20">
      <c r="A15" s="524"/>
      <c r="B15" s="617"/>
      <c r="C15" s="57"/>
      <c r="D15" s="57"/>
      <c r="E15" s="41" t="s">
        <v>59</v>
      </c>
      <c r="F15" s="111">
        <v>2</v>
      </c>
      <c r="G15" s="111">
        <v>2</v>
      </c>
      <c r="H15" s="41"/>
      <c r="I15" s="41"/>
      <c r="J15" s="41"/>
      <c r="K15" s="41"/>
      <c r="L15" s="63">
        <v>2.5</v>
      </c>
      <c r="M15" s="63">
        <v>2.5</v>
      </c>
      <c r="N15" s="69"/>
      <c r="O15" s="69"/>
      <c r="P15" s="69"/>
      <c r="Q15" s="69"/>
      <c r="R15" s="99"/>
      <c r="S15" s="36"/>
      <c r="T15" s="36"/>
    </row>
    <row r="16" spans="1:20">
      <c r="A16" s="524"/>
      <c r="B16" s="617"/>
      <c r="C16" s="57"/>
      <c r="D16" s="57"/>
      <c r="E16" s="41" t="s">
        <v>60</v>
      </c>
      <c r="F16" s="111">
        <v>1.5E-3</v>
      </c>
      <c r="G16" s="111">
        <v>1.5E-3</v>
      </c>
      <c r="H16" s="41"/>
      <c r="I16" s="41"/>
      <c r="J16" s="41"/>
      <c r="K16" s="41"/>
      <c r="L16" s="63">
        <v>1.5E-3</v>
      </c>
      <c r="M16" s="63">
        <v>1.5E-3</v>
      </c>
      <c r="N16" s="69"/>
      <c r="O16" s="69"/>
      <c r="P16" s="69"/>
      <c r="Q16" s="69"/>
      <c r="R16" s="99"/>
      <c r="S16" s="36"/>
      <c r="T16" s="36"/>
    </row>
    <row r="17" spans="1:20">
      <c r="A17" s="524"/>
      <c r="B17" s="617"/>
      <c r="C17" s="57"/>
      <c r="D17" s="57"/>
      <c r="E17" s="41" t="s">
        <v>56</v>
      </c>
      <c r="F17" s="111">
        <v>2</v>
      </c>
      <c r="G17" s="111">
        <v>2</v>
      </c>
      <c r="H17" s="41"/>
      <c r="I17" s="41"/>
      <c r="J17" s="41"/>
      <c r="K17" s="41"/>
      <c r="L17" s="63">
        <v>2.5</v>
      </c>
      <c r="M17" s="63">
        <v>2.5</v>
      </c>
      <c r="N17" s="69"/>
      <c r="O17" s="69"/>
      <c r="P17" s="69"/>
      <c r="Q17" s="69"/>
      <c r="R17" s="99"/>
      <c r="S17" s="36"/>
      <c r="T17" s="36"/>
    </row>
    <row r="18" spans="1:20">
      <c r="A18" s="524"/>
      <c r="B18" s="617"/>
      <c r="C18" s="45"/>
      <c r="D18" s="45"/>
      <c r="E18" s="41" t="s">
        <v>50</v>
      </c>
      <c r="F18" s="111">
        <v>2</v>
      </c>
      <c r="G18" s="111">
        <v>2</v>
      </c>
      <c r="H18" s="41"/>
      <c r="I18" s="41"/>
      <c r="J18" s="41"/>
      <c r="K18" s="41"/>
      <c r="L18" s="63">
        <v>2.5</v>
      </c>
      <c r="M18" s="63">
        <v>2.5</v>
      </c>
      <c r="N18" s="69"/>
      <c r="O18" s="69"/>
      <c r="P18" s="69"/>
      <c r="Q18" s="69"/>
      <c r="R18" s="99"/>
      <c r="S18" s="36"/>
      <c r="T18" s="36"/>
    </row>
    <row r="19" spans="1:20">
      <c r="A19" s="524"/>
      <c r="B19" s="617"/>
      <c r="C19" s="45"/>
      <c r="D19" s="45"/>
      <c r="E19" s="41" t="s">
        <v>148</v>
      </c>
      <c r="F19" s="111">
        <v>30</v>
      </c>
      <c r="G19" s="111">
        <v>30</v>
      </c>
      <c r="H19" s="41"/>
      <c r="I19" s="41"/>
      <c r="J19" s="41"/>
      <c r="K19" s="41"/>
      <c r="L19" s="406">
        <v>50</v>
      </c>
      <c r="M19" s="406">
        <v>50</v>
      </c>
      <c r="N19" s="69"/>
      <c r="O19" s="69"/>
      <c r="P19" s="69"/>
      <c r="Q19" s="69"/>
      <c r="R19" s="99"/>
      <c r="S19" s="36"/>
      <c r="T19" s="36"/>
    </row>
    <row r="20" spans="1:20">
      <c r="A20" s="615">
        <v>501</v>
      </c>
      <c r="B20" s="632" t="s">
        <v>217</v>
      </c>
      <c r="C20" s="120">
        <v>200</v>
      </c>
      <c r="D20" s="120">
        <v>200</v>
      </c>
      <c r="E20" s="102" t="s">
        <v>100</v>
      </c>
      <c r="F20" s="302">
        <v>5</v>
      </c>
      <c r="G20" s="302">
        <v>5</v>
      </c>
      <c r="H20" s="109">
        <v>3.2</v>
      </c>
      <c r="I20" s="109">
        <v>2.7</v>
      </c>
      <c r="J20" s="109">
        <v>15.9</v>
      </c>
      <c r="K20" s="109">
        <v>79</v>
      </c>
      <c r="L20" s="302">
        <v>5</v>
      </c>
      <c r="M20" s="302">
        <v>5</v>
      </c>
      <c r="N20" s="109">
        <v>3.2</v>
      </c>
      <c r="O20" s="109">
        <v>2.7</v>
      </c>
      <c r="P20" s="109">
        <v>15.9</v>
      </c>
      <c r="Q20" s="109">
        <v>79</v>
      </c>
      <c r="R20" s="99"/>
      <c r="S20" s="36"/>
      <c r="T20" s="36"/>
    </row>
    <row r="21" spans="1:20">
      <c r="A21" s="615"/>
      <c r="B21" s="632"/>
      <c r="C21" s="100"/>
      <c r="D21" s="101"/>
      <c r="E21" s="102" t="s">
        <v>35</v>
      </c>
      <c r="F21" s="302">
        <v>10</v>
      </c>
      <c r="G21" s="302">
        <v>10</v>
      </c>
      <c r="H21" s="102"/>
      <c r="I21" s="102"/>
      <c r="J21" s="102"/>
      <c r="K21" s="102"/>
      <c r="L21" s="302">
        <v>10</v>
      </c>
      <c r="M21" s="302">
        <v>10</v>
      </c>
      <c r="N21" s="109"/>
      <c r="O21" s="109"/>
      <c r="P21" s="109"/>
      <c r="Q21" s="109"/>
      <c r="R21" s="99"/>
      <c r="S21" s="36"/>
      <c r="T21" s="36"/>
    </row>
    <row r="22" spans="1:20">
      <c r="A22" s="615"/>
      <c r="B22" s="632"/>
      <c r="C22" s="100"/>
      <c r="D22" s="101"/>
      <c r="E22" s="102" t="s">
        <v>55</v>
      </c>
      <c r="F22" s="302">
        <v>100</v>
      </c>
      <c r="G22" s="302">
        <v>100</v>
      </c>
      <c r="H22" s="102"/>
      <c r="I22" s="102"/>
      <c r="J22" s="102"/>
      <c r="K22" s="102"/>
      <c r="L22" s="302">
        <v>100</v>
      </c>
      <c r="M22" s="302">
        <v>100</v>
      </c>
      <c r="N22" s="109"/>
      <c r="O22" s="109"/>
      <c r="P22" s="109"/>
      <c r="Q22" s="109"/>
      <c r="R22" s="99"/>
      <c r="S22" s="36"/>
      <c r="T22" s="36"/>
    </row>
    <row r="23" spans="1:20">
      <c r="A23" s="178">
        <v>111</v>
      </c>
      <c r="B23" s="160" t="s">
        <v>341</v>
      </c>
      <c r="C23" s="133">
        <v>40</v>
      </c>
      <c r="D23" s="134">
        <v>60</v>
      </c>
      <c r="E23" s="78" t="s">
        <v>342</v>
      </c>
      <c r="F23" s="431">
        <v>40</v>
      </c>
      <c r="G23" s="431">
        <v>40</v>
      </c>
      <c r="H23" s="84">
        <v>3</v>
      </c>
      <c r="I23" s="84">
        <v>1.1599999999999999</v>
      </c>
      <c r="J23" s="84">
        <v>20.5</v>
      </c>
      <c r="K23" s="84">
        <v>104.8</v>
      </c>
      <c r="L23" s="431">
        <v>60</v>
      </c>
      <c r="M23" s="431">
        <v>60</v>
      </c>
      <c r="N23" s="84">
        <v>4.5</v>
      </c>
      <c r="O23" s="84">
        <v>1.8</v>
      </c>
      <c r="P23" s="84">
        <v>30.7</v>
      </c>
      <c r="Q23" s="69">
        <v>118</v>
      </c>
      <c r="R23" s="99"/>
      <c r="S23" s="36"/>
      <c r="T23" s="36"/>
    </row>
    <row r="24" spans="1:20">
      <c r="A24" s="178">
        <v>105</v>
      </c>
      <c r="B24" s="212" t="s">
        <v>351</v>
      </c>
      <c r="C24" s="121">
        <v>10</v>
      </c>
      <c r="D24" s="112">
        <v>10</v>
      </c>
      <c r="E24" s="212" t="s">
        <v>201</v>
      </c>
      <c r="F24" s="165">
        <v>10</v>
      </c>
      <c r="G24" s="165">
        <v>10</v>
      </c>
      <c r="H24" s="70">
        <v>0.01</v>
      </c>
      <c r="I24" s="69">
        <v>8.1999999999999993</v>
      </c>
      <c r="J24" s="69">
        <v>0</v>
      </c>
      <c r="K24" s="69">
        <v>74.8</v>
      </c>
      <c r="L24" s="165">
        <v>10</v>
      </c>
      <c r="M24" s="165">
        <v>10</v>
      </c>
      <c r="N24" s="70">
        <v>0.01</v>
      </c>
      <c r="O24" s="69">
        <v>8.1999999999999993</v>
      </c>
      <c r="P24" s="69">
        <v>0</v>
      </c>
      <c r="Q24" s="69">
        <v>74.8</v>
      </c>
      <c r="R24" s="99"/>
      <c r="S24" s="36"/>
      <c r="T24" s="36"/>
    </row>
    <row r="25" spans="1:20">
      <c r="A25" s="178">
        <v>112</v>
      </c>
      <c r="B25" s="212" t="s">
        <v>152</v>
      </c>
      <c r="C25" s="122">
        <v>140</v>
      </c>
      <c r="D25" s="112">
        <v>140</v>
      </c>
      <c r="E25" s="41" t="s">
        <v>62</v>
      </c>
      <c r="F25" s="165">
        <v>140</v>
      </c>
      <c r="G25" s="165">
        <v>140</v>
      </c>
      <c r="H25" s="69">
        <v>0.5</v>
      </c>
      <c r="I25" s="69">
        <v>0.5</v>
      </c>
      <c r="J25" s="69">
        <v>13.7</v>
      </c>
      <c r="K25" s="69">
        <v>66.2</v>
      </c>
      <c r="L25" s="64">
        <v>140</v>
      </c>
      <c r="M25" s="64">
        <v>140</v>
      </c>
      <c r="N25" s="69">
        <v>0.5</v>
      </c>
      <c r="O25" s="69">
        <v>0.5</v>
      </c>
      <c r="P25" s="69">
        <v>13.7</v>
      </c>
      <c r="Q25" s="69">
        <v>66.2</v>
      </c>
      <c r="R25" s="99"/>
      <c r="S25" s="36"/>
      <c r="T25" s="36"/>
    </row>
    <row r="26" spans="1:20">
      <c r="A26" s="535"/>
      <c r="B26" s="168" t="s">
        <v>180</v>
      </c>
      <c r="C26" s="45"/>
      <c r="D26" s="49"/>
      <c r="E26" s="48"/>
      <c r="F26" s="48"/>
      <c r="G26" s="48"/>
      <c r="H26" s="110">
        <f>SUM(H6:H25)</f>
        <v>20.51</v>
      </c>
      <c r="I26" s="110">
        <f>SUM(I6:I25)</f>
        <v>29.06</v>
      </c>
      <c r="J26" s="110">
        <f>SUM(J6:J25)</f>
        <v>83.899999999999991</v>
      </c>
      <c r="K26" s="110">
        <f>SUM(K6:K25)</f>
        <v>633.20000000000005</v>
      </c>
      <c r="L26" s="46"/>
      <c r="M26" s="46"/>
      <c r="N26" s="75">
        <f>SUM(N6:N25)</f>
        <v>26.61</v>
      </c>
      <c r="O26" s="75">
        <f t="shared" ref="O26:Q26" si="0">SUM(O6:O25)</f>
        <v>35.200000000000003</v>
      </c>
      <c r="P26" s="75">
        <f t="shared" si="0"/>
        <v>105.5</v>
      </c>
      <c r="Q26" s="75">
        <f t="shared" si="0"/>
        <v>748.9</v>
      </c>
      <c r="R26" s="99"/>
      <c r="S26" s="36"/>
      <c r="T26" s="36"/>
    </row>
    <row r="27" spans="1:20">
      <c r="A27" s="535"/>
      <c r="B27" s="621" t="s">
        <v>153</v>
      </c>
      <c r="C27" s="622"/>
      <c r="D27" s="622"/>
      <c r="E27" s="623"/>
      <c r="F27" s="48"/>
      <c r="G27" s="48"/>
      <c r="H27" s="48"/>
      <c r="I27" s="48"/>
      <c r="J27" s="48"/>
      <c r="K27" s="48"/>
      <c r="L27" s="46"/>
      <c r="M27" s="46"/>
      <c r="N27" s="46"/>
      <c r="O27" s="46"/>
      <c r="P27" s="46"/>
      <c r="Q27" s="46"/>
      <c r="R27" s="99"/>
      <c r="S27" s="36"/>
      <c r="T27" s="36"/>
    </row>
    <row r="28" spans="1:20" ht="15" customHeight="1">
      <c r="A28" s="524">
        <v>50</v>
      </c>
      <c r="B28" s="617" t="s">
        <v>222</v>
      </c>
      <c r="C28" s="112">
        <v>60</v>
      </c>
      <c r="D28" s="61">
        <v>100</v>
      </c>
      <c r="E28" s="50" t="s">
        <v>74</v>
      </c>
      <c r="F28" s="437">
        <v>72.599999999999994</v>
      </c>
      <c r="G28" s="437">
        <v>57</v>
      </c>
      <c r="H28" s="351">
        <v>0.9</v>
      </c>
      <c r="I28" s="351">
        <v>3.3</v>
      </c>
      <c r="J28" s="351">
        <v>8.4</v>
      </c>
      <c r="K28" s="351">
        <v>53.4</v>
      </c>
      <c r="L28" s="398">
        <v>121</v>
      </c>
      <c r="M28" s="398">
        <v>95</v>
      </c>
      <c r="N28" s="71">
        <v>1.5</v>
      </c>
      <c r="O28" s="71">
        <v>5.5</v>
      </c>
      <c r="P28" s="71">
        <v>8.4</v>
      </c>
      <c r="Q28" s="71">
        <v>89</v>
      </c>
      <c r="R28" s="99"/>
      <c r="S28" s="36"/>
      <c r="T28" s="36"/>
    </row>
    <row r="29" spans="1:20" ht="16.5" customHeight="1">
      <c r="A29" s="524"/>
      <c r="B29" s="617"/>
      <c r="C29" s="57"/>
      <c r="D29" s="61"/>
      <c r="E29" s="50" t="s">
        <v>41</v>
      </c>
      <c r="F29" s="437">
        <v>5</v>
      </c>
      <c r="G29" s="437">
        <v>5</v>
      </c>
      <c r="H29" s="50"/>
      <c r="I29" s="50"/>
      <c r="J29" s="50"/>
      <c r="K29" s="50"/>
      <c r="L29" s="65">
        <v>6</v>
      </c>
      <c r="M29" s="65">
        <v>6</v>
      </c>
      <c r="N29" s="71"/>
      <c r="O29" s="71"/>
      <c r="P29" s="71"/>
      <c r="Q29" s="71"/>
      <c r="R29" s="99"/>
      <c r="S29" s="36"/>
      <c r="T29" s="36"/>
    </row>
    <row r="30" spans="1:20" ht="15.75" customHeight="1">
      <c r="A30" s="574" t="s">
        <v>221</v>
      </c>
      <c r="B30" s="595" t="s">
        <v>327</v>
      </c>
      <c r="C30" s="57" t="s">
        <v>158</v>
      </c>
      <c r="D30" s="57" t="s">
        <v>329</v>
      </c>
      <c r="E30" s="33" t="s">
        <v>37</v>
      </c>
      <c r="F30" s="406">
        <v>80</v>
      </c>
      <c r="G30" s="406">
        <v>60</v>
      </c>
      <c r="H30" s="114">
        <v>5.0999999999999996</v>
      </c>
      <c r="I30" s="114">
        <v>6.6</v>
      </c>
      <c r="J30" s="114">
        <v>13.1</v>
      </c>
      <c r="K30" s="114">
        <v>132.80000000000001</v>
      </c>
      <c r="L30" s="398">
        <v>100</v>
      </c>
      <c r="M30" s="398">
        <v>75</v>
      </c>
      <c r="N30" s="71">
        <v>7.9</v>
      </c>
      <c r="O30" s="71">
        <v>9.3000000000000007</v>
      </c>
      <c r="P30" s="71">
        <v>16.5</v>
      </c>
      <c r="Q30" s="71">
        <v>181</v>
      </c>
      <c r="R30" s="99"/>
      <c r="S30" s="36"/>
      <c r="T30" s="36"/>
    </row>
    <row r="31" spans="1:20">
      <c r="A31" s="575"/>
      <c r="B31" s="596"/>
      <c r="C31" s="57"/>
      <c r="D31" s="45"/>
      <c r="E31" s="33" t="s">
        <v>39</v>
      </c>
      <c r="F31" s="406">
        <v>10</v>
      </c>
      <c r="G31" s="406">
        <v>8</v>
      </c>
      <c r="H31" s="64"/>
      <c r="I31" s="64"/>
      <c r="J31" s="64"/>
      <c r="K31" s="64"/>
      <c r="L31" s="65">
        <v>12.5</v>
      </c>
      <c r="M31" s="398">
        <v>10</v>
      </c>
      <c r="N31" s="65"/>
      <c r="O31" s="65"/>
      <c r="P31" s="65"/>
      <c r="Q31" s="65"/>
      <c r="R31" s="99"/>
      <c r="S31" s="36"/>
      <c r="T31" s="36"/>
    </row>
    <row r="32" spans="1:20" ht="15.75" customHeight="1">
      <c r="A32" s="575"/>
      <c r="B32" s="596"/>
      <c r="C32" s="57"/>
      <c r="D32" s="45"/>
      <c r="E32" s="33" t="s">
        <v>38</v>
      </c>
      <c r="F32" s="406">
        <v>4.8</v>
      </c>
      <c r="G32" s="406">
        <v>3</v>
      </c>
      <c r="H32" s="33"/>
      <c r="I32" s="33"/>
      <c r="J32" s="33"/>
      <c r="K32" s="33"/>
      <c r="L32" s="398">
        <v>6</v>
      </c>
      <c r="M32" s="398">
        <v>5</v>
      </c>
      <c r="N32" s="65"/>
      <c r="O32" s="65"/>
      <c r="P32" s="65"/>
      <c r="Q32" s="65"/>
      <c r="R32" s="99"/>
      <c r="S32" s="36"/>
      <c r="T32" s="36"/>
    </row>
    <row r="33" spans="1:20">
      <c r="A33" s="575"/>
      <c r="B33" s="596"/>
      <c r="C33" s="57"/>
      <c r="D33" s="45"/>
      <c r="E33" s="33" t="s">
        <v>90</v>
      </c>
      <c r="F33" s="406">
        <v>3</v>
      </c>
      <c r="G33" s="406">
        <v>3</v>
      </c>
      <c r="H33" s="33"/>
      <c r="I33" s="33"/>
      <c r="J33" s="33"/>
      <c r="K33" s="33"/>
      <c r="L33" s="398">
        <v>5</v>
      </c>
      <c r="M33" s="398">
        <v>5</v>
      </c>
      <c r="N33" s="65"/>
      <c r="O33" s="65"/>
      <c r="P33" s="65"/>
      <c r="Q33" s="65"/>
      <c r="R33" s="99"/>
      <c r="S33" s="36"/>
      <c r="T33" s="36"/>
    </row>
    <row r="34" spans="1:20" ht="16.5" customHeight="1">
      <c r="A34" s="575"/>
      <c r="B34" s="596"/>
      <c r="C34" s="57"/>
      <c r="D34" s="45"/>
      <c r="E34" s="33" t="s">
        <v>49</v>
      </c>
      <c r="F34" s="406">
        <v>24</v>
      </c>
      <c r="G34" s="406">
        <v>12</v>
      </c>
      <c r="H34" s="33"/>
      <c r="I34" s="33"/>
      <c r="J34" s="33"/>
      <c r="K34" s="33"/>
      <c r="L34" s="398">
        <v>30</v>
      </c>
      <c r="M34" s="398">
        <v>15</v>
      </c>
      <c r="N34" s="65"/>
      <c r="O34" s="65"/>
      <c r="P34" s="65"/>
      <c r="Q34" s="65"/>
      <c r="R34" s="99"/>
      <c r="S34" s="36"/>
      <c r="T34" s="36"/>
    </row>
    <row r="35" spans="1:20" ht="16.5" customHeight="1">
      <c r="A35" s="575"/>
      <c r="B35" s="596"/>
      <c r="C35" s="57"/>
      <c r="D35" s="45"/>
      <c r="E35" s="33" t="s">
        <v>201</v>
      </c>
      <c r="F35" s="406">
        <v>3</v>
      </c>
      <c r="G35" s="406">
        <v>3</v>
      </c>
      <c r="H35" s="33"/>
      <c r="I35" s="33"/>
      <c r="J35" s="33"/>
      <c r="K35" s="33"/>
      <c r="L35" s="398">
        <v>5</v>
      </c>
      <c r="M35" s="398">
        <v>5</v>
      </c>
      <c r="N35" s="65"/>
      <c r="O35" s="65"/>
      <c r="P35" s="65"/>
      <c r="Q35" s="65"/>
      <c r="R35" s="99"/>
      <c r="S35" s="36"/>
      <c r="T35" s="36"/>
    </row>
    <row r="36" spans="1:20" ht="16.5" customHeight="1">
      <c r="A36" s="575"/>
      <c r="B36" s="596"/>
      <c r="C36" s="159"/>
      <c r="D36" s="45"/>
      <c r="E36" s="33" t="s">
        <v>143</v>
      </c>
      <c r="F36" s="406">
        <v>1</v>
      </c>
      <c r="G36" s="406">
        <v>1</v>
      </c>
      <c r="H36" s="33"/>
      <c r="I36" s="33"/>
      <c r="J36" s="33"/>
      <c r="K36" s="33"/>
      <c r="L36" s="398">
        <v>1</v>
      </c>
      <c r="M36" s="398">
        <v>1</v>
      </c>
      <c r="N36" s="65"/>
      <c r="O36" s="65"/>
      <c r="P36" s="65"/>
      <c r="Q36" s="65"/>
      <c r="R36" s="99"/>
      <c r="S36" s="36"/>
      <c r="T36" s="36"/>
    </row>
    <row r="37" spans="1:20">
      <c r="A37" s="576"/>
      <c r="B37" s="597"/>
      <c r="C37" s="57"/>
      <c r="D37" s="45"/>
      <c r="E37" s="82" t="s">
        <v>210</v>
      </c>
      <c r="F37" s="399">
        <v>24</v>
      </c>
      <c r="G37" s="399">
        <v>15</v>
      </c>
      <c r="H37" s="86"/>
      <c r="I37" s="86"/>
      <c r="J37" s="86"/>
      <c r="K37" s="86"/>
      <c r="L37" s="399">
        <v>40</v>
      </c>
      <c r="M37" s="399">
        <v>25</v>
      </c>
      <c r="N37" s="86"/>
      <c r="O37" s="86"/>
      <c r="P37" s="86"/>
      <c r="Q37" s="86"/>
      <c r="R37" s="99"/>
      <c r="S37" s="36"/>
      <c r="T37" s="36"/>
    </row>
    <row r="38" spans="1:20" ht="14.25" customHeight="1">
      <c r="A38" s="574" t="s">
        <v>257</v>
      </c>
      <c r="B38" s="626" t="s">
        <v>255</v>
      </c>
      <c r="C38" s="135" t="s">
        <v>203</v>
      </c>
      <c r="D38" s="136" t="s">
        <v>325</v>
      </c>
      <c r="E38" s="137" t="s">
        <v>68</v>
      </c>
      <c r="F38" s="438">
        <v>75</v>
      </c>
      <c r="G38" s="438">
        <v>67</v>
      </c>
      <c r="H38" s="139">
        <v>12.5</v>
      </c>
      <c r="I38" s="139">
        <v>5.4</v>
      </c>
      <c r="J38" s="139">
        <v>9.6</v>
      </c>
      <c r="K38" s="139">
        <v>159.69999999999999</v>
      </c>
      <c r="L38" s="438">
        <v>90</v>
      </c>
      <c r="M38" s="138">
        <v>80.400000000000006</v>
      </c>
      <c r="N38" s="139">
        <v>14.9</v>
      </c>
      <c r="O38" s="139">
        <v>6.1</v>
      </c>
      <c r="P38" s="139">
        <v>10.8</v>
      </c>
      <c r="Q38" s="139">
        <v>185.1</v>
      </c>
      <c r="R38" s="99"/>
      <c r="S38" s="36"/>
      <c r="T38" s="36"/>
    </row>
    <row r="39" spans="1:20">
      <c r="A39" s="575"/>
      <c r="B39" s="627"/>
      <c r="C39" s="140"/>
      <c r="D39" s="141"/>
      <c r="E39" s="137" t="s">
        <v>38</v>
      </c>
      <c r="F39" s="438">
        <v>10</v>
      </c>
      <c r="G39" s="438">
        <v>8</v>
      </c>
      <c r="H39" s="142"/>
      <c r="I39" s="142"/>
      <c r="J39" s="142"/>
      <c r="K39" s="142"/>
      <c r="L39" s="438">
        <v>12</v>
      </c>
      <c r="M39" s="138">
        <v>9.6</v>
      </c>
      <c r="N39" s="142"/>
      <c r="O39" s="142"/>
      <c r="P39" s="142"/>
      <c r="Q39" s="142"/>
      <c r="R39" s="99"/>
      <c r="S39" s="36"/>
      <c r="T39" s="36"/>
    </row>
    <row r="40" spans="1:20" ht="15" customHeight="1">
      <c r="A40" s="575"/>
      <c r="B40" s="627"/>
      <c r="C40" s="140"/>
      <c r="D40" s="141"/>
      <c r="E40" s="137" t="s">
        <v>107</v>
      </c>
      <c r="F40" s="438">
        <v>10</v>
      </c>
      <c r="G40" s="438">
        <v>10</v>
      </c>
      <c r="H40" s="142"/>
      <c r="I40" s="142"/>
      <c r="J40" s="142"/>
      <c r="K40" s="138"/>
      <c r="L40" s="438">
        <v>12</v>
      </c>
      <c r="M40" s="438">
        <v>12</v>
      </c>
      <c r="N40" s="142"/>
      <c r="O40" s="142"/>
      <c r="P40" s="142"/>
      <c r="Q40" s="138"/>
      <c r="R40" s="99"/>
      <c r="S40" s="36"/>
      <c r="T40" s="36"/>
    </row>
    <row r="41" spans="1:20">
      <c r="A41" s="575"/>
      <c r="B41" s="627"/>
      <c r="C41" s="140"/>
      <c r="D41" s="141"/>
      <c r="E41" s="137" t="s">
        <v>150</v>
      </c>
      <c r="F41" s="438">
        <v>16</v>
      </c>
      <c r="G41" s="438">
        <v>13</v>
      </c>
      <c r="H41" s="142"/>
      <c r="I41" s="142"/>
      <c r="J41" s="142"/>
      <c r="K41" s="138"/>
      <c r="L41" s="138">
        <v>19.2</v>
      </c>
      <c r="M41" s="138">
        <v>15.6</v>
      </c>
      <c r="N41" s="142"/>
      <c r="O41" s="142"/>
      <c r="P41" s="142"/>
      <c r="Q41" s="138"/>
      <c r="R41" s="99"/>
      <c r="S41" s="36"/>
      <c r="T41" s="36"/>
    </row>
    <row r="42" spans="1:20">
      <c r="A42" s="575"/>
      <c r="B42" s="627"/>
      <c r="C42" s="140"/>
      <c r="D42" s="141"/>
      <c r="E42" s="137" t="s">
        <v>13</v>
      </c>
      <c r="F42" s="438">
        <v>8</v>
      </c>
      <c r="G42" s="438">
        <v>8</v>
      </c>
      <c r="H42" s="142"/>
      <c r="I42" s="142"/>
      <c r="J42" s="142"/>
      <c r="K42" s="138"/>
      <c r="L42" s="138">
        <v>9.5</v>
      </c>
      <c r="M42" s="138">
        <v>9.5</v>
      </c>
      <c r="N42" s="142"/>
      <c r="O42" s="142"/>
      <c r="P42" s="142"/>
      <c r="Q42" s="138"/>
      <c r="R42" s="99"/>
      <c r="S42" s="36"/>
      <c r="T42" s="36"/>
    </row>
    <row r="43" spans="1:20">
      <c r="A43" s="575"/>
      <c r="B43" s="627"/>
      <c r="C43" s="140"/>
      <c r="D43" s="141"/>
      <c r="E43" s="137" t="s">
        <v>39</v>
      </c>
      <c r="F43" s="138">
        <v>25</v>
      </c>
      <c r="G43" s="138">
        <v>20</v>
      </c>
      <c r="H43" s="142"/>
      <c r="I43" s="142"/>
      <c r="J43" s="142"/>
      <c r="K43" s="138"/>
      <c r="L43" s="438">
        <v>30</v>
      </c>
      <c r="M43" s="438">
        <v>24</v>
      </c>
      <c r="N43" s="142"/>
      <c r="O43" s="142"/>
      <c r="P43" s="142"/>
      <c r="Q43" s="138"/>
      <c r="R43" s="99"/>
      <c r="S43" s="36"/>
      <c r="T43" s="36"/>
    </row>
    <row r="44" spans="1:20">
      <c r="A44" s="575"/>
      <c r="B44" s="627"/>
      <c r="C44" s="182"/>
      <c r="D44" s="141"/>
      <c r="E44" s="137" t="s">
        <v>268</v>
      </c>
      <c r="F44" s="138">
        <v>5.5</v>
      </c>
      <c r="G44" s="138">
        <v>5.5</v>
      </c>
      <c r="H44" s="142"/>
      <c r="I44" s="142"/>
      <c r="J44" s="142"/>
      <c r="K44" s="138"/>
      <c r="L44" s="138">
        <v>6.5</v>
      </c>
      <c r="M44" s="138">
        <v>6.5</v>
      </c>
      <c r="N44" s="142"/>
      <c r="O44" s="142"/>
      <c r="P44" s="142"/>
      <c r="Q44" s="138"/>
      <c r="R44" s="99"/>
      <c r="S44" s="36"/>
      <c r="T44" s="36"/>
    </row>
    <row r="45" spans="1:20" ht="15" customHeight="1">
      <c r="A45" s="575"/>
      <c r="B45" s="627"/>
      <c r="C45" s="140"/>
      <c r="D45" s="141"/>
      <c r="E45" s="163" t="s">
        <v>224</v>
      </c>
      <c r="F45" s="143"/>
      <c r="G45" s="506">
        <v>50</v>
      </c>
      <c r="H45" s="352"/>
      <c r="I45" s="352"/>
      <c r="J45" s="352"/>
      <c r="K45" s="352"/>
      <c r="L45" s="144"/>
      <c r="M45" s="145">
        <v>50</v>
      </c>
      <c r="N45" s="352"/>
      <c r="O45" s="352"/>
      <c r="P45" s="352"/>
      <c r="Q45" s="352"/>
      <c r="R45" s="99"/>
      <c r="S45" s="36"/>
      <c r="T45" s="36"/>
    </row>
    <row r="46" spans="1:20" ht="15" customHeight="1">
      <c r="A46" s="575"/>
      <c r="B46" s="627"/>
      <c r="C46" s="140"/>
      <c r="D46" s="141"/>
      <c r="E46" s="137" t="s">
        <v>250</v>
      </c>
      <c r="F46" s="176">
        <v>25</v>
      </c>
      <c r="G46" s="176">
        <v>25</v>
      </c>
      <c r="H46" s="137"/>
      <c r="I46" s="137"/>
      <c r="J46" s="137"/>
      <c r="K46" s="137"/>
      <c r="L46" s="176">
        <v>25</v>
      </c>
      <c r="M46" s="176">
        <v>25</v>
      </c>
      <c r="N46" s="142"/>
      <c r="O46" s="142"/>
      <c r="P46" s="142"/>
      <c r="Q46" s="138"/>
      <c r="R46" s="99"/>
      <c r="S46" s="36"/>
      <c r="T46" s="36"/>
    </row>
    <row r="47" spans="1:20" ht="15" customHeight="1">
      <c r="A47" s="575"/>
      <c r="B47" s="627"/>
      <c r="C47" s="140"/>
      <c r="D47" s="141"/>
      <c r="E47" s="137" t="s">
        <v>61</v>
      </c>
      <c r="F47" s="176">
        <v>2.5</v>
      </c>
      <c r="G47" s="176">
        <v>2.5</v>
      </c>
      <c r="H47" s="137"/>
      <c r="I47" s="137"/>
      <c r="J47" s="137"/>
      <c r="K47" s="137"/>
      <c r="L47" s="176">
        <v>2.5</v>
      </c>
      <c r="M47" s="176">
        <v>2.5</v>
      </c>
      <c r="N47" s="142"/>
      <c r="O47" s="142"/>
      <c r="P47" s="142"/>
      <c r="Q47" s="138"/>
      <c r="R47" s="99"/>
      <c r="S47" s="36"/>
      <c r="T47" s="36"/>
    </row>
    <row r="48" spans="1:20" ht="15" customHeight="1">
      <c r="A48" s="575"/>
      <c r="B48" s="627"/>
      <c r="C48" s="140"/>
      <c r="D48" s="141"/>
      <c r="E48" s="137" t="s">
        <v>33</v>
      </c>
      <c r="F48" s="176">
        <v>2.5</v>
      </c>
      <c r="G48" s="176">
        <v>2.5</v>
      </c>
      <c r="H48" s="137"/>
      <c r="I48" s="137"/>
      <c r="J48" s="137"/>
      <c r="K48" s="137"/>
      <c r="L48" s="176">
        <v>2.5</v>
      </c>
      <c r="M48" s="176">
        <v>2.5</v>
      </c>
      <c r="N48" s="142"/>
      <c r="O48" s="142"/>
      <c r="P48" s="142"/>
      <c r="Q48" s="138"/>
      <c r="R48" s="99"/>
      <c r="S48" s="36"/>
      <c r="T48" s="36"/>
    </row>
    <row r="49" spans="1:20" ht="15" customHeight="1">
      <c r="A49" s="575"/>
      <c r="B49" s="627"/>
      <c r="C49" s="140"/>
      <c r="D49" s="141"/>
      <c r="E49" s="137" t="s">
        <v>258</v>
      </c>
      <c r="F49" s="176">
        <v>7.5</v>
      </c>
      <c r="G49" s="176">
        <v>7.5</v>
      </c>
      <c r="H49" s="137"/>
      <c r="I49" s="137"/>
      <c r="J49" s="137"/>
      <c r="K49" s="137"/>
      <c r="L49" s="176">
        <v>7.5</v>
      </c>
      <c r="M49" s="176">
        <v>7.5</v>
      </c>
      <c r="N49" s="142"/>
      <c r="O49" s="142"/>
      <c r="P49" s="142"/>
      <c r="Q49" s="138"/>
      <c r="R49" s="99"/>
      <c r="S49" s="36"/>
      <c r="T49" s="36"/>
    </row>
    <row r="50" spans="1:20" ht="15" customHeight="1">
      <c r="A50" s="576"/>
      <c r="B50" s="628"/>
      <c r="C50" s="140"/>
      <c r="D50" s="141"/>
      <c r="E50" s="137" t="s">
        <v>35</v>
      </c>
      <c r="F50" s="176">
        <v>0.5</v>
      </c>
      <c r="G50" s="176">
        <v>0.5</v>
      </c>
      <c r="H50" s="137"/>
      <c r="I50" s="137"/>
      <c r="J50" s="137"/>
      <c r="K50" s="137"/>
      <c r="L50" s="177">
        <v>0.5</v>
      </c>
      <c r="M50" s="177">
        <v>0.5</v>
      </c>
      <c r="N50" s="142"/>
      <c r="O50" s="142"/>
      <c r="P50" s="142"/>
      <c r="Q50" s="138"/>
      <c r="R50" s="99"/>
      <c r="S50" s="36"/>
      <c r="T50" s="36"/>
    </row>
    <row r="51" spans="1:20" ht="13.5" customHeight="1">
      <c r="A51" s="524">
        <v>429</v>
      </c>
      <c r="B51" s="617" t="s">
        <v>223</v>
      </c>
      <c r="C51" s="112">
        <v>150</v>
      </c>
      <c r="D51" s="112">
        <v>180</v>
      </c>
      <c r="E51" s="33" t="s">
        <v>71</v>
      </c>
      <c r="F51" s="33">
        <v>152.6</v>
      </c>
      <c r="G51" s="33">
        <v>113.4</v>
      </c>
      <c r="H51" s="114">
        <v>2.8</v>
      </c>
      <c r="I51" s="114">
        <v>5.9</v>
      </c>
      <c r="J51" s="114">
        <v>22.4</v>
      </c>
      <c r="K51" s="114">
        <v>132</v>
      </c>
      <c r="L51" s="65">
        <v>203.4</v>
      </c>
      <c r="M51" s="65">
        <v>151.19999999999999</v>
      </c>
      <c r="N51" s="115">
        <v>3.78</v>
      </c>
      <c r="O51" s="115">
        <v>7.92</v>
      </c>
      <c r="P51" s="115">
        <v>29.9</v>
      </c>
      <c r="Q51" s="71">
        <v>176</v>
      </c>
      <c r="R51" s="99"/>
      <c r="S51" s="36"/>
      <c r="T51" s="36"/>
    </row>
    <row r="52" spans="1:20" ht="15.75" customHeight="1">
      <c r="A52" s="524"/>
      <c r="B52" s="617"/>
      <c r="C52" s="57"/>
      <c r="D52" s="57"/>
      <c r="E52" s="33" t="s">
        <v>55</v>
      </c>
      <c r="F52" s="165">
        <v>24</v>
      </c>
      <c r="G52" s="165">
        <v>24</v>
      </c>
      <c r="H52" s="33"/>
      <c r="I52" s="33"/>
      <c r="J52" s="33"/>
      <c r="K52" s="33"/>
      <c r="L52" s="398">
        <v>27</v>
      </c>
      <c r="M52" s="398">
        <v>27</v>
      </c>
      <c r="N52" s="46"/>
      <c r="O52" s="46"/>
      <c r="P52" s="46"/>
      <c r="Q52" s="65"/>
      <c r="R52" s="99"/>
      <c r="S52" s="36"/>
      <c r="T52" s="36"/>
    </row>
    <row r="53" spans="1:20" ht="15" customHeight="1">
      <c r="A53" s="524"/>
      <c r="B53" s="617"/>
      <c r="C53" s="57"/>
      <c r="D53" s="57"/>
      <c r="E53" s="33" t="s">
        <v>33</v>
      </c>
      <c r="F53" s="165">
        <v>6</v>
      </c>
      <c r="G53" s="165">
        <v>6</v>
      </c>
      <c r="H53" s="33"/>
      <c r="I53" s="33"/>
      <c r="J53" s="33"/>
      <c r="K53" s="33"/>
      <c r="L53" s="398">
        <v>8</v>
      </c>
      <c r="M53" s="398">
        <v>8</v>
      </c>
      <c r="N53" s="46"/>
      <c r="O53" s="46"/>
      <c r="P53" s="46"/>
      <c r="Q53" s="65"/>
      <c r="R53" s="99"/>
      <c r="S53" s="36"/>
      <c r="T53" s="36"/>
    </row>
    <row r="54" spans="1:20" ht="13.5" customHeight="1">
      <c r="A54" s="624">
        <v>507</v>
      </c>
      <c r="B54" s="625" t="s">
        <v>240</v>
      </c>
      <c r="C54" s="103">
        <v>200</v>
      </c>
      <c r="D54" s="103">
        <v>200</v>
      </c>
      <c r="E54" s="105" t="s">
        <v>80</v>
      </c>
      <c r="F54" s="439">
        <v>45.4</v>
      </c>
      <c r="G54" s="439">
        <v>40</v>
      </c>
      <c r="H54" s="117">
        <v>0.5</v>
      </c>
      <c r="I54" s="117">
        <v>0.2</v>
      </c>
      <c r="J54" s="117">
        <v>23.1</v>
      </c>
      <c r="K54" s="118">
        <v>96</v>
      </c>
      <c r="L54" s="116">
        <v>45.4</v>
      </c>
      <c r="M54" s="116">
        <v>40</v>
      </c>
      <c r="N54" s="117">
        <v>0.5</v>
      </c>
      <c r="O54" s="117">
        <v>0.2</v>
      </c>
      <c r="P54" s="117">
        <v>23.1</v>
      </c>
      <c r="Q54" s="118">
        <v>96</v>
      </c>
      <c r="R54" s="99"/>
      <c r="S54" s="36"/>
      <c r="T54" s="36"/>
    </row>
    <row r="55" spans="1:20" ht="13.5" customHeight="1">
      <c r="A55" s="624"/>
      <c r="B55" s="625"/>
      <c r="C55" s="103"/>
      <c r="D55" s="104"/>
      <c r="E55" s="105" t="s">
        <v>81</v>
      </c>
      <c r="F55" s="116">
        <v>0.2</v>
      </c>
      <c r="G55" s="116">
        <v>0.2</v>
      </c>
      <c r="H55" s="105"/>
      <c r="I55" s="105"/>
      <c r="J55" s="105"/>
      <c r="K55" s="105"/>
      <c r="L55" s="116">
        <v>0.2</v>
      </c>
      <c r="M55" s="116">
        <v>0.2</v>
      </c>
      <c r="N55" s="106"/>
      <c r="O55" s="106"/>
      <c r="P55" s="106"/>
      <c r="Q55" s="116"/>
      <c r="R55" s="99"/>
      <c r="S55" s="36"/>
      <c r="T55" s="36"/>
    </row>
    <row r="56" spans="1:20">
      <c r="A56" s="624"/>
      <c r="B56" s="625"/>
      <c r="C56" s="103"/>
      <c r="D56" s="104"/>
      <c r="E56" s="105" t="s">
        <v>35</v>
      </c>
      <c r="F56" s="439">
        <v>13</v>
      </c>
      <c r="G56" s="439">
        <v>13</v>
      </c>
      <c r="H56" s="105"/>
      <c r="I56" s="105"/>
      <c r="J56" s="105"/>
      <c r="K56" s="105"/>
      <c r="L56" s="439">
        <v>13</v>
      </c>
      <c r="M56" s="439">
        <v>13</v>
      </c>
      <c r="N56" s="106"/>
      <c r="O56" s="106"/>
      <c r="P56" s="106"/>
      <c r="Q56" s="116"/>
      <c r="R56" s="99"/>
      <c r="S56" s="36"/>
      <c r="T56" s="36"/>
    </row>
    <row r="57" spans="1:20">
      <c r="A57" s="54">
        <v>108</v>
      </c>
      <c r="B57" s="191" t="s">
        <v>170</v>
      </c>
      <c r="C57" s="73">
        <v>50</v>
      </c>
      <c r="D57" s="73">
        <v>60</v>
      </c>
      <c r="E57" s="33" t="s">
        <v>13</v>
      </c>
      <c r="F57" s="398">
        <v>50</v>
      </c>
      <c r="G57" s="398">
        <v>50</v>
      </c>
      <c r="H57" s="86">
        <v>3.8</v>
      </c>
      <c r="I57" s="86">
        <v>0.4</v>
      </c>
      <c r="J57" s="86">
        <v>24.6</v>
      </c>
      <c r="K57" s="86">
        <v>117.5</v>
      </c>
      <c r="L57" s="399">
        <v>60</v>
      </c>
      <c r="M57" s="399">
        <v>60</v>
      </c>
      <c r="N57" s="87">
        <v>4.5999999999999996</v>
      </c>
      <c r="O57" s="87">
        <v>0.5</v>
      </c>
      <c r="P57" s="87">
        <v>29.5</v>
      </c>
      <c r="Q57" s="86">
        <v>141</v>
      </c>
      <c r="R57" s="99"/>
      <c r="S57" s="36"/>
      <c r="T57" s="36"/>
    </row>
    <row r="58" spans="1:20">
      <c r="A58" s="54">
        <v>109</v>
      </c>
      <c r="B58" s="191" t="s">
        <v>177</v>
      </c>
      <c r="C58" s="73">
        <v>50</v>
      </c>
      <c r="D58" s="73">
        <v>70</v>
      </c>
      <c r="E58" s="33" t="s">
        <v>17</v>
      </c>
      <c r="F58" s="398">
        <v>50</v>
      </c>
      <c r="G58" s="398">
        <v>50</v>
      </c>
      <c r="H58" s="86">
        <v>3.3</v>
      </c>
      <c r="I58" s="86">
        <v>0.6</v>
      </c>
      <c r="J58" s="86">
        <v>16.7</v>
      </c>
      <c r="K58" s="86">
        <v>87</v>
      </c>
      <c r="L58" s="399">
        <v>75</v>
      </c>
      <c r="M58" s="399">
        <v>75</v>
      </c>
      <c r="N58" s="87">
        <v>4.9000000000000004</v>
      </c>
      <c r="O58" s="87">
        <v>0.85</v>
      </c>
      <c r="P58" s="87">
        <v>25</v>
      </c>
      <c r="Q58" s="86">
        <v>130.69999999999999</v>
      </c>
      <c r="R58" s="99"/>
      <c r="S58" s="36"/>
      <c r="T58" s="36"/>
    </row>
    <row r="59" spans="1:20">
      <c r="A59" s="38"/>
      <c r="B59" s="174" t="s">
        <v>204</v>
      </c>
      <c r="C59" s="49"/>
      <c r="D59" s="49"/>
      <c r="E59" s="38"/>
      <c r="F59" s="38"/>
      <c r="G59" s="38"/>
      <c r="H59" s="119">
        <f>SUM(H28:H58)</f>
        <v>28.900000000000002</v>
      </c>
      <c r="I59" s="119">
        <f>SUM(I28:I58)</f>
        <v>22.4</v>
      </c>
      <c r="J59" s="119">
        <f>SUM(J28:J58)</f>
        <v>117.89999999999999</v>
      </c>
      <c r="K59" s="119">
        <f>SUM(K28:K58)</f>
        <v>778.4</v>
      </c>
      <c r="L59" s="119"/>
      <c r="M59" s="119"/>
      <c r="N59" s="66">
        <f>N58+N57+N54+N51+N45+N37+N30+N28</f>
        <v>23.18</v>
      </c>
      <c r="O59" s="66">
        <f t="shared" ref="O59:Q59" si="1">O58+O57+O54+O51+O45+O37+O30+O28</f>
        <v>24.270000000000003</v>
      </c>
      <c r="P59" s="66">
        <f t="shared" si="1"/>
        <v>132.4</v>
      </c>
      <c r="Q59" s="66">
        <f t="shared" si="1"/>
        <v>813.7</v>
      </c>
      <c r="R59" s="99"/>
      <c r="S59" s="36"/>
      <c r="T59" s="36"/>
    </row>
    <row r="60" spans="1:20">
      <c r="A60" s="38"/>
      <c r="B60" s="174" t="s">
        <v>181</v>
      </c>
      <c r="C60" s="49"/>
      <c r="D60" s="49"/>
      <c r="E60" s="38"/>
      <c r="F60" s="38"/>
      <c r="G60" s="38"/>
      <c r="H60" s="350">
        <f>H59+H26</f>
        <v>49.410000000000004</v>
      </c>
      <c r="I60" s="350">
        <f>I59+I26</f>
        <v>51.459999999999994</v>
      </c>
      <c r="J60" s="350">
        <f>J59+J26</f>
        <v>201.79999999999998</v>
      </c>
      <c r="K60" s="350">
        <f>K59+K26</f>
        <v>1411.6</v>
      </c>
      <c r="L60" s="97"/>
      <c r="M60" s="97"/>
      <c r="N60" s="66">
        <f>N59+N26</f>
        <v>49.79</v>
      </c>
      <c r="O60" s="66">
        <f>O59+O26</f>
        <v>59.470000000000006</v>
      </c>
      <c r="P60" s="66">
        <f>P59+P26</f>
        <v>237.9</v>
      </c>
      <c r="Q60" s="75">
        <f>Q59+Q26</f>
        <v>1562.6</v>
      </c>
      <c r="R60" s="99"/>
      <c r="S60" s="36"/>
      <c r="T60" s="36"/>
    </row>
    <row r="61" spans="1:20">
      <c r="A61" s="34"/>
      <c r="B61" s="618" t="s">
        <v>159</v>
      </c>
      <c r="C61" s="619"/>
      <c r="D61" s="619"/>
      <c r="E61" s="620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6"/>
      <c r="S61" s="36"/>
      <c r="T61" s="36"/>
    </row>
    <row r="62" spans="1:20" ht="15" customHeight="1">
      <c r="A62" s="524">
        <v>73</v>
      </c>
      <c r="B62" s="525" t="s">
        <v>350</v>
      </c>
      <c r="C62" s="49"/>
      <c r="D62" s="54">
        <v>100</v>
      </c>
      <c r="E62" s="34" t="s">
        <v>37</v>
      </c>
      <c r="F62" s="34">
        <v>34.700000000000003</v>
      </c>
      <c r="G62" s="34">
        <v>25</v>
      </c>
      <c r="H62" s="34"/>
      <c r="I62" s="34"/>
      <c r="J62" s="34"/>
      <c r="K62" s="34"/>
      <c r="L62" s="34"/>
      <c r="M62" s="34"/>
      <c r="N62" s="38"/>
      <c r="O62" s="38"/>
      <c r="P62" s="38"/>
      <c r="Q62" s="38"/>
      <c r="R62" s="36"/>
      <c r="S62" s="36"/>
      <c r="T62" s="36"/>
    </row>
    <row r="63" spans="1:20">
      <c r="A63" s="524"/>
      <c r="B63" s="525"/>
      <c r="C63" s="49"/>
      <c r="D63" s="54"/>
      <c r="E63" s="34" t="s">
        <v>226</v>
      </c>
      <c r="F63" s="34">
        <v>41.6</v>
      </c>
      <c r="G63" s="34">
        <v>25</v>
      </c>
      <c r="H63" s="34"/>
      <c r="I63" s="34"/>
      <c r="J63" s="34"/>
      <c r="K63" s="34"/>
      <c r="L63" s="34"/>
      <c r="M63" s="34"/>
      <c r="N63" s="38"/>
      <c r="O63" s="38"/>
      <c r="P63" s="38"/>
      <c r="Q63" s="38"/>
      <c r="R63" s="36"/>
      <c r="S63" s="36"/>
      <c r="T63" s="36"/>
    </row>
    <row r="64" spans="1:20">
      <c r="A64" s="524"/>
      <c r="B64" s="525"/>
      <c r="C64" s="49"/>
      <c r="D64" s="54"/>
      <c r="E64" s="34" t="s">
        <v>39</v>
      </c>
      <c r="F64" s="34">
        <v>31.4</v>
      </c>
      <c r="G64" s="34">
        <v>25</v>
      </c>
      <c r="H64" s="34"/>
      <c r="I64" s="34"/>
      <c r="J64" s="34"/>
      <c r="K64" s="34"/>
      <c r="L64" s="34"/>
      <c r="M64" s="34"/>
      <c r="N64" s="38"/>
      <c r="O64" s="38"/>
      <c r="P64" s="38"/>
      <c r="Q64" s="38"/>
      <c r="R64" s="36"/>
      <c r="S64" s="36"/>
      <c r="T64" s="36"/>
    </row>
    <row r="65" spans="1:20">
      <c r="A65" s="524"/>
      <c r="B65" s="525"/>
      <c r="C65" s="49"/>
      <c r="D65" s="54"/>
      <c r="E65" s="34" t="s">
        <v>66</v>
      </c>
      <c r="F65" s="34">
        <v>25</v>
      </c>
      <c r="G65" s="34">
        <v>20</v>
      </c>
      <c r="H65" s="34"/>
      <c r="I65" s="34"/>
      <c r="J65" s="34"/>
      <c r="K65" s="34"/>
      <c r="L65" s="34"/>
      <c r="M65" s="34"/>
      <c r="N65" s="38"/>
      <c r="O65" s="38"/>
      <c r="P65" s="38"/>
      <c r="Q65" s="38"/>
      <c r="R65" s="36"/>
      <c r="S65" s="36"/>
      <c r="T65" s="36"/>
    </row>
    <row r="66" spans="1:20">
      <c r="A66" s="524"/>
      <c r="B66" s="525"/>
      <c r="C66" s="49"/>
      <c r="D66" s="54"/>
      <c r="E66" s="34" t="s">
        <v>41</v>
      </c>
      <c r="F66" s="34">
        <v>6</v>
      </c>
      <c r="G66" s="34">
        <v>6</v>
      </c>
      <c r="H66" s="34"/>
      <c r="I66" s="34"/>
      <c r="J66" s="34"/>
      <c r="K66" s="34"/>
      <c r="L66" s="34"/>
      <c r="M66" s="34"/>
      <c r="N66" s="38"/>
      <c r="O66" s="38"/>
      <c r="P66" s="38"/>
      <c r="Q66" s="38"/>
      <c r="R66" s="36"/>
      <c r="S66" s="36"/>
      <c r="T66" s="36"/>
    </row>
    <row r="67" spans="1:20">
      <c r="A67" s="524">
        <v>1</v>
      </c>
      <c r="B67" s="524" t="s">
        <v>228</v>
      </c>
      <c r="C67" s="44"/>
      <c r="D67" s="54">
        <v>100</v>
      </c>
      <c r="E67" s="48" t="s">
        <v>227</v>
      </c>
      <c r="F67" s="398">
        <v>156.1</v>
      </c>
      <c r="G67" s="398">
        <v>125</v>
      </c>
      <c r="H67" s="48"/>
      <c r="I67" s="48"/>
      <c r="J67" s="48"/>
      <c r="K67" s="48"/>
      <c r="L67" s="46"/>
      <c r="M67" s="46"/>
      <c r="N67" s="34"/>
      <c r="O67" s="34"/>
      <c r="P67" s="34"/>
      <c r="Q67" s="34"/>
      <c r="R67" s="36"/>
      <c r="S67" s="36"/>
      <c r="T67" s="36"/>
    </row>
    <row r="68" spans="1:20">
      <c r="A68" s="524"/>
      <c r="B68" s="524"/>
      <c r="C68" s="44"/>
      <c r="D68" s="54"/>
      <c r="E68" s="34" t="s">
        <v>39</v>
      </c>
      <c r="F68" s="398">
        <v>12.5</v>
      </c>
      <c r="G68" s="398">
        <v>10</v>
      </c>
      <c r="H68" s="34"/>
      <c r="I68" s="34"/>
      <c r="J68" s="34"/>
      <c r="K68" s="34"/>
      <c r="L68" s="46"/>
      <c r="M68" s="46"/>
      <c r="N68" s="34"/>
      <c r="O68" s="34"/>
      <c r="P68" s="34"/>
      <c r="Q68" s="34"/>
      <c r="R68" s="36"/>
      <c r="S68" s="36"/>
      <c r="T68" s="36"/>
    </row>
    <row r="69" spans="1:20">
      <c r="A69" s="524"/>
      <c r="B69" s="524"/>
      <c r="C69" s="44"/>
      <c r="D69" s="54"/>
      <c r="E69" s="34" t="s">
        <v>38</v>
      </c>
      <c r="F69" s="398">
        <v>11.6</v>
      </c>
      <c r="G69" s="398">
        <v>10</v>
      </c>
      <c r="H69" s="34"/>
      <c r="I69" s="34"/>
      <c r="J69" s="34"/>
      <c r="K69" s="34"/>
      <c r="L69" s="46"/>
      <c r="M69" s="46"/>
      <c r="N69" s="34"/>
      <c r="O69" s="34"/>
      <c r="P69" s="34"/>
      <c r="Q69" s="34"/>
      <c r="R69" s="36"/>
      <c r="S69" s="36"/>
      <c r="T69" s="36"/>
    </row>
    <row r="70" spans="1:20">
      <c r="A70" s="524"/>
      <c r="B70" s="524"/>
      <c r="C70" s="44"/>
      <c r="D70" s="54"/>
      <c r="E70" s="34" t="s">
        <v>35</v>
      </c>
      <c r="F70" s="398">
        <v>3</v>
      </c>
      <c r="G70" s="398">
        <v>3</v>
      </c>
      <c r="H70" s="34"/>
      <c r="I70" s="34"/>
      <c r="J70" s="34"/>
      <c r="K70" s="34"/>
      <c r="L70" s="46"/>
      <c r="M70" s="46"/>
      <c r="N70" s="34"/>
      <c r="O70" s="34"/>
      <c r="P70" s="34"/>
      <c r="Q70" s="34"/>
      <c r="R70" s="36"/>
      <c r="S70" s="36"/>
      <c r="T70" s="36"/>
    </row>
    <row r="71" spans="1:20">
      <c r="A71" s="524"/>
      <c r="B71" s="524"/>
      <c r="C71" s="44"/>
      <c r="D71" s="54"/>
      <c r="E71" s="34" t="s">
        <v>225</v>
      </c>
      <c r="F71" s="398">
        <v>6</v>
      </c>
      <c r="G71" s="398">
        <v>6</v>
      </c>
      <c r="H71" s="34"/>
      <c r="I71" s="34"/>
      <c r="J71" s="34"/>
      <c r="K71" s="34"/>
      <c r="L71" s="46"/>
      <c r="M71" s="46"/>
      <c r="N71" s="34"/>
      <c r="O71" s="34"/>
      <c r="P71" s="34"/>
      <c r="Q71" s="34"/>
      <c r="R71" s="36"/>
      <c r="S71" s="36"/>
      <c r="T71" s="36"/>
    </row>
    <row r="72" spans="1:20">
      <c r="A72" s="524"/>
      <c r="B72" s="524"/>
      <c r="C72" s="44"/>
      <c r="D72" s="54"/>
      <c r="E72" s="34" t="s">
        <v>41</v>
      </c>
      <c r="F72" s="398">
        <v>10</v>
      </c>
      <c r="G72" s="398">
        <v>10</v>
      </c>
      <c r="H72" s="34"/>
      <c r="I72" s="34"/>
      <c r="J72" s="34"/>
      <c r="K72" s="34"/>
      <c r="L72" s="46"/>
      <c r="M72" s="46"/>
      <c r="N72" s="34"/>
      <c r="O72" s="34"/>
      <c r="P72" s="34"/>
      <c r="Q72" s="34"/>
      <c r="R72" s="36"/>
      <c r="S72" s="36"/>
      <c r="T72" s="36"/>
    </row>
    <row r="73" spans="1:20">
      <c r="A73" s="54">
        <v>395</v>
      </c>
      <c r="B73" s="54" t="s">
        <v>231</v>
      </c>
      <c r="C73" s="39"/>
      <c r="D73" s="54">
        <v>60</v>
      </c>
      <c r="E73" s="34" t="s">
        <v>102</v>
      </c>
      <c r="F73" s="398">
        <v>61.8</v>
      </c>
      <c r="G73" s="398">
        <v>60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6"/>
      <c r="T73" s="36"/>
    </row>
    <row r="74" spans="1:20" ht="15" customHeight="1">
      <c r="A74" s="524">
        <v>242</v>
      </c>
      <c r="B74" s="525" t="s">
        <v>229</v>
      </c>
      <c r="C74" s="49"/>
      <c r="D74" s="54">
        <v>180</v>
      </c>
      <c r="E74" s="34" t="s">
        <v>90</v>
      </c>
      <c r="F74" s="398">
        <v>60</v>
      </c>
      <c r="G74" s="398">
        <v>60</v>
      </c>
      <c r="H74" s="34"/>
      <c r="I74" s="34"/>
      <c r="J74" s="34"/>
      <c r="K74" s="34"/>
      <c r="L74" s="46"/>
      <c r="M74" s="46"/>
      <c r="N74" s="38"/>
      <c r="O74" s="38"/>
      <c r="P74" s="38"/>
      <c r="Q74" s="38"/>
      <c r="R74" s="36"/>
      <c r="S74" s="36"/>
      <c r="T74" s="36"/>
    </row>
    <row r="75" spans="1:20">
      <c r="A75" s="524"/>
      <c r="B75" s="525"/>
      <c r="C75" s="49"/>
      <c r="D75" s="54"/>
      <c r="E75" s="34" t="s">
        <v>33</v>
      </c>
      <c r="F75" s="398">
        <v>9</v>
      </c>
      <c r="G75" s="398">
        <v>9</v>
      </c>
      <c r="H75" s="34"/>
      <c r="I75" s="34"/>
      <c r="J75" s="34"/>
      <c r="K75" s="34"/>
      <c r="L75" s="46"/>
      <c r="M75" s="46"/>
      <c r="N75" s="38"/>
      <c r="O75" s="38"/>
      <c r="P75" s="38"/>
      <c r="Q75" s="38"/>
      <c r="R75" s="36"/>
      <c r="S75" s="36"/>
      <c r="T75" s="36"/>
    </row>
    <row r="76" spans="1:20">
      <c r="A76" s="524">
        <v>372</v>
      </c>
      <c r="B76" s="524" t="s">
        <v>230</v>
      </c>
      <c r="C76" s="44"/>
      <c r="D76" s="54">
        <v>100</v>
      </c>
      <c r="E76" s="34" t="s">
        <v>43</v>
      </c>
      <c r="F76" s="398">
        <v>40</v>
      </c>
      <c r="G76" s="398">
        <v>40</v>
      </c>
      <c r="H76" s="34"/>
      <c r="I76" s="34"/>
      <c r="J76" s="34"/>
      <c r="K76" s="34"/>
      <c r="L76" s="46"/>
      <c r="M76" s="46"/>
      <c r="N76" s="38"/>
      <c r="O76" s="38"/>
      <c r="P76" s="38"/>
      <c r="Q76" s="38"/>
      <c r="R76" s="36"/>
      <c r="S76" s="36"/>
      <c r="T76" s="36"/>
    </row>
    <row r="77" spans="1:20">
      <c r="A77" s="524"/>
      <c r="B77" s="524"/>
      <c r="C77" s="44"/>
      <c r="D77" s="54"/>
      <c r="E77" s="34" t="s">
        <v>44</v>
      </c>
      <c r="F77" s="398">
        <v>5</v>
      </c>
      <c r="G77" s="398">
        <v>5</v>
      </c>
      <c r="H77" s="34"/>
      <c r="I77" s="34"/>
      <c r="J77" s="34"/>
      <c r="K77" s="34"/>
      <c r="L77" s="46"/>
      <c r="M77" s="46"/>
      <c r="N77" s="38"/>
      <c r="O77" s="38"/>
      <c r="P77" s="38"/>
      <c r="Q77" s="38"/>
      <c r="R77" s="36"/>
      <c r="S77" s="36"/>
      <c r="T77" s="36"/>
    </row>
    <row r="78" spans="1:20">
      <c r="A78" s="524"/>
      <c r="B78" s="524"/>
      <c r="C78" s="44"/>
      <c r="D78" s="54"/>
      <c r="E78" s="34" t="s">
        <v>38</v>
      </c>
      <c r="F78" s="398">
        <v>7.2</v>
      </c>
      <c r="G78" s="398">
        <v>6</v>
      </c>
      <c r="H78" s="34"/>
      <c r="I78" s="34"/>
      <c r="J78" s="34"/>
      <c r="K78" s="34"/>
      <c r="L78" s="46"/>
      <c r="M78" s="46"/>
      <c r="N78" s="38"/>
      <c r="O78" s="38"/>
      <c r="P78" s="38"/>
      <c r="Q78" s="38"/>
      <c r="R78" s="36"/>
      <c r="S78" s="36"/>
      <c r="T78" s="36"/>
    </row>
    <row r="79" spans="1:20">
      <c r="A79" s="524"/>
      <c r="B79" s="524"/>
      <c r="C79" s="44"/>
      <c r="D79" s="39"/>
      <c r="E79" s="34" t="s">
        <v>33</v>
      </c>
      <c r="F79" s="398">
        <v>3</v>
      </c>
      <c r="G79" s="398">
        <v>3</v>
      </c>
      <c r="H79" s="34"/>
      <c r="I79" s="34"/>
      <c r="J79" s="34"/>
      <c r="K79" s="34"/>
      <c r="L79" s="46"/>
      <c r="M79" s="46"/>
      <c r="N79" s="38"/>
      <c r="O79" s="38"/>
      <c r="P79" s="38"/>
      <c r="Q79" s="38"/>
      <c r="R79" s="36"/>
      <c r="S79" s="36"/>
      <c r="T79" s="36"/>
    </row>
    <row r="80" spans="1:20">
      <c r="A80" s="524"/>
      <c r="B80" s="524"/>
      <c r="C80" s="44"/>
      <c r="D80" s="39"/>
      <c r="E80" s="34" t="s">
        <v>46</v>
      </c>
      <c r="F80" s="398">
        <v>75</v>
      </c>
      <c r="G80" s="398">
        <v>60</v>
      </c>
      <c r="H80" s="34"/>
      <c r="I80" s="34"/>
      <c r="J80" s="34"/>
      <c r="K80" s="34"/>
      <c r="L80" s="46"/>
      <c r="M80" s="46"/>
      <c r="N80" s="38"/>
      <c r="O80" s="38"/>
      <c r="P80" s="38"/>
      <c r="Q80" s="38"/>
      <c r="R80" s="36"/>
      <c r="S80" s="36"/>
      <c r="T80" s="36"/>
    </row>
  </sheetData>
  <mergeCells count="33">
    <mergeCell ref="A10:A19"/>
    <mergeCell ref="B10:B19"/>
    <mergeCell ref="A20:A22"/>
    <mergeCell ref="B20:B22"/>
    <mergeCell ref="A26:A27"/>
    <mergeCell ref="A2:Q2"/>
    <mergeCell ref="A4:A5"/>
    <mergeCell ref="E4:E5"/>
    <mergeCell ref="L4:Q4"/>
    <mergeCell ref="A6:A9"/>
    <mergeCell ref="B6:B9"/>
    <mergeCell ref="C4:D4"/>
    <mergeCell ref="F4:K4"/>
    <mergeCell ref="A76:A80"/>
    <mergeCell ref="B76:B80"/>
    <mergeCell ref="B67:B72"/>
    <mergeCell ref="A67:A72"/>
    <mergeCell ref="B74:B75"/>
    <mergeCell ref="A74:A75"/>
    <mergeCell ref="B61:E61"/>
    <mergeCell ref="B27:E27"/>
    <mergeCell ref="A30:A37"/>
    <mergeCell ref="B30:B37"/>
    <mergeCell ref="B62:B66"/>
    <mergeCell ref="A62:A66"/>
    <mergeCell ref="A28:A29"/>
    <mergeCell ref="B28:B29"/>
    <mergeCell ref="A54:A56"/>
    <mergeCell ref="B54:B56"/>
    <mergeCell ref="A51:A53"/>
    <mergeCell ref="B51:B53"/>
    <mergeCell ref="B38:B50"/>
    <mergeCell ref="A38:A50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selection activeCell="A2" sqref="A2:Q2"/>
    </sheetView>
  </sheetViews>
  <sheetFormatPr defaultRowHeight="15"/>
  <cols>
    <col min="1" max="1" width="5.28515625" style="23" customWidth="1"/>
    <col min="2" max="2" width="20.85546875" style="23" customWidth="1"/>
    <col min="3" max="4" width="6.7109375" style="23" customWidth="1"/>
    <col min="5" max="5" width="17.7109375" style="23" customWidth="1"/>
    <col min="6" max="17" width="6.7109375" style="23" customWidth="1"/>
    <col min="18" max="16384" width="9.140625" style="23"/>
  </cols>
  <sheetData>
    <row r="1" spans="1:1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7">
      <c r="A2" s="629" t="s">
        <v>439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</row>
    <row r="3" spans="1:17">
      <c r="A3" s="36"/>
      <c r="B3" s="36"/>
      <c r="C3" s="36"/>
      <c r="D3" s="36"/>
      <c r="E3" s="36"/>
      <c r="F3" s="36"/>
      <c r="G3" s="36"/>
      <c r="H3" s="91" t="s">
        <v>233</v>
      </c>
      <c r="I3" s="36"/>
      <c r="J3" s="36"/>
      <c r="K3" s="36"/>
      <c r="L3" s="36"/>
      <c r="M3" s="36"/>
      <c r="N3" s="36"/>
      <c r="O3" s="36"/>
      <c r="P3" s="36"/>
      <c r="Q3" s="36"/>
    </row>
    <row r="4" spans="1:17" ht="15.75" customHeight="1">
      <c r="A4" s="590" t="s">
        <v>23</v>
      </c>
      <c r="B4" s="79" t="s">
        <v>24</v>
      </c>
      <c r="C4" s="590" t="s">
        <v>133</v>
      </c>
      <c r="D4" s="590"/>
      <c r="E4" s="633" t="s">
        <v>25</v>
      </c>
      <c r="F4" s="592" t="s">
        <v>144</v>
      </c>
      <c r="G4" s="592"/>
      <c r="H4" s="592"/>
      <c r="I4" s="592"/>
      <c r="J4" s="592"/>
      <c r="K4" s="592"/>
      <c r="L4" s="592" t="s">
        <v>211</v>
      </c>
      <c r="M4" s="592"/>
      <c r="N4" s="592"/>
      <c r="O4" s="592"/>
      <c r="P4" s="592"/>
      <c r="Q4" s="592"/>
    </row>
    <row r="5" spans="1:17" ht="28.5" customHeight="1">
      <c r="A5" s="590"/>
      <c r="B5" s="83" t="s">
        <v>154</v>
      </c>
      <c r="C5" s="81" t="s">
        <v>145</v>
      </c>
      <c r="D5" s="81" t="s">
        <v>232</v>
      </c>
      <c r="E5" s="633"/>
      <c r="F5" s="76" t="s">
        <v>26</v>
      </c>
      <c r="G5" s="76" t="s">
        <v>27</v>
      </c>
      <c r="H5" s="76" t="s">
        <v>28</v>
      </c>
      <c r="I5" s="76" t="s">
        <v>29</v>
      </c>
      <c r="J5" s="76" t="s">
        <v>30</v>
      </c>
      <c r="K5" s="76" t="s">
        <v>31</v>
      </c>
      <c r="L5" s="76" t="s">
        <v>26</v>
      </c>
      <c r="M5" s="76" t="s">
        <v>27</v>
      </c>
      <c r="N5" s="76" t="s">
        <v>28</v>
      </c>
      <c r="O5" s="76" t="s">
        <v>29</v>
      </c>
      <c r="P5" s="76" t="s">
        <v>30</v>
      </c>
      <c r="Q5" s="76" t="s">
        <v>31</v>
      </c>
    </row>
    <row r="6" spans="1:17" ht="16.5" customHeight="1">
      <c r="A6" s="221">
        <v>300</v>
      </c>
      <c r="B6" s="221" t="s">
        <v>309</v>
      </c>
      <c r="C6" s="221" t="s">
        <v>310</v>
      </c>
      <c r="D6" s="220" t="s">
        <v>310</v>
      </c>
      <c r="E6" s="209" t="s">
        <v>88</v>
      </c>
      <c r="F6" s="435">
        <v>48</v>
      </c>
      <c r="G6" s="435">
        <v>40</v>
      </c>
      <c r="H6" s="250">
        <v>2.5</v>
      </c>
      <c r="I6" s="250">
        <v>2.2999999999999998</v>
      </c>
      <c r="J6" s="250">
        <v>0.15</v>
      </c>
      <c r="K6" s="250">
        <v>31.5</v>
      </c>
      <c r="L6" s="401">
        <v>48</v>
      </c>
      <c r="M6" s="401">
        <v>40</v>
      </c>
      <c r="N6" s="250">
        <v>2.5</v>
      </c>
      <c r="O6" s="250">
        <v>2.2999999999999998</v>
      </c>
      <c r="P6" s="250">
        <v>0.15</v>
      </c>
      <c r="Q6" s="250">
        <v>31.5</v>
      </c>
    </row>
    <row r="7" spans="1:17" ht="15" customHeight="1">
      <c r="A7" s="221">
        <v>267</v>
      </c>
      <c r="B7" s="221" t="s">
        <v>313</v>
      </c>
      <c r="C7" s="221">
        <v>150</v>
      </c>
      <c r="D7" s="251">
        <v>200</v>
      </c>
      <c r="E7" s="221" t="s">
        <v>84</v>
      </c>
      <c r="F7" s="395">
        <v>23</v>
      </c>
      <c r="G7" s="395">
        <v>23</v>
      </c>
      <c r="H7" s="250">
        <v>5.8</v>
      </c>
      <c r="I7" s="250">
        <v>7.1</v>
      </c>
      <c r="J7" s="250">
        <v>26.8</v>
      </c>
      <c r="K7" s="250">
        <v>212.7</v>
      </c>
      <c r="L7" s="401">
        <v>30</v>
      </c>
      <c r="M7" s="401">
        <v>30</v>
      </c>
      <c r="N7" s="250">
        <v>7.8</v>
      </c>
      <c r="O7" s="250">
        <v>9.4</v>
      </c>
      <c r="P7" s="250">
        <v>35.799999999999997</v>
      </c>
      <c r="Q7" s="250">
        <v>283.5</v>
      </c>
    </row>
    <row r="8" spans="1:17">
      <c r="A8" s="221"/>
      <c r="B8" s="221" t="s">
        <v>314</v>
      </c>
      <c r="C8" s="221"/>
      <c r="D8" s="228"/>
      <c r="E8" s="221" t="s">
        <v>55</v>
      </c>
      <c r="F8" s="395">
        <v>85</v>
      </c>
      <c r="G8" s="395">
        <v>85</v>
      </c>
      <c r="H8" s="250"/>
      <c r="I8" s="250"/>
      <c r="J8" s="250"/>
      <c r="K8" s="250"/>
      <c r="L8" s="401">
        <v>115</v>
      </c>
      <c r="M8" s="401">
        <v>115</v>
      </c>
      <c r="N8" s="250"/>
      <c r="O8" s="250"/>
      <c r="P8" s="250"/>
      <c r="Q8" s="250"/>
    </row>
    <row r="9" spans="1:17" ht="15" customHeight="1">
      <c r="A9" s="221"/>
      <c r="B9" s="221"/>
      <c r="C9" s="221"/>
      <c r="D9" s="228"/>
      <c r="E9" s="221" t="s">
        <v>250</v>
      </c>
      <c r="F9" s="395">
        <v>42</v>
      </c>
      <c r="G9" s="395">
        <v>42</v>
      </c>
      <c r="H9" s="250"/>
      <c r="I9" s="250"/>
      <c r="J9" s="250"/>
      <c r="K9" s="250"/>
      <c r="L9" s="401">
        <v>56</v>
      </c>
      <c r="M9" s="401">
        <v>56</v>
      </c>
      <c r="N9" s="250"/>
      <c r="O9" s="250"/>
      <c r="P9" s="250"/>
      <c r="Q9" s="250"/>
    </row>
    <row r="10" spans="1:17">
      <c r="A10" s="323"/>
      <c r="B10" s="324"/>
      <c r="C10" s="228"/>
      <c r="D10" s="228"/>
      <c r="E10" s="221" t="s">
        <v>35</v>
      </c>
      <c r="F10" s="223">
        <v>3.5</v>
      </c>
      <c r="G10" s="223">
        <v>3.5</v>
      </c>
      <c r="H10" s="210"/>
      <c r="I10" s="210"/>
      <c r="J10" s="210"/>
      <c r="K10" s="210"/>
      <c r="L10" s="197">
        <v>4.5</v>
      </c>
      <c r="M10" s="197">
        <v>4.5</v>
      </c>
      <c r="N10" s="197"/>
      <c r="O10" s="197"/>
      <c r="P10" s="197"/>
      <c r="Q10" s="197"/>
    </row>
    <row r="11" spans="1:17">
      <c r="A11" s="323"/>
      <c r="B11" s="324"/>
      <c r="C11" s="228"/>
      <c r="D11" s="228"/>
      <c r="E11" s="221" t="s">
        <v>201</v>
      </c>
      <c r="F11" s="223">
        <v>3.5</v>
      </c>
      <c r="G11" s="223">
        <v>3.5</v>
      </c>
      <c r="H11" s="210"/>
      <c r="I11" s="210"/>
      <c r="J11" s="210"/>
      <c r="K11" s="210"/>
      <c r="L11" s="197">
        <v>5</v>
      </c>
      <c r="M11" s="197">
        <v>5</v>
      </c>
      <c r="N11" s="197"/>
      <c r="O11" s="197"/>
      <c r="P11" s="197"/>
      <c r="Q11" s="197"/>
    </row>
    <row r="12" spans="1:17">
      <c r="A12" s="254">
        <v>495</v>
      </c>
      <c r="B12" s="254" t="s">
        <v>311</v>
      </c>
      <c r="C12" s="254">
        <v>200</v>
      </c>
      <c r="D12" s="251">
        <v>200</v>
      </c>
      <c r="E12" s="254" t="s">
        <v>312</v>
      </c>
      <c r="F12" s="254">
        <v>1</v>
      </c>
      <c r="G12" s="254">
        <v>50</v>
      </c>
      <c r="H12" s="255">
        <v>1.5</v>
      </c>
      <c r="I12" s="255">
        <v>1.3</v>
      </c>
      <c r="J12" s="255">
        <v>15.9</v>
      </c>
      <c r="K12" s="255">
        <v>81</v>
      </c>
      <c r="L12" s="254">
        <v>1</v>
      </c>
      <c r="M12" s="254">
        <v>50</v>
      </c>
      <c r="N12" s="255">
        <v>1.5</v>
      </c>
      <c r="O12" s="255">
        <v>1.3</v>
      </c>
      <c r="P12" s="255">
        <v>15.9</v>
      </c>
      <c r="Q12" s="255">
        <v>81</v>
      </c>
    </row>
    <row r="13" spans="1:17">
      <c r="A13" s="325"/>
      <c r="B13" s="325"/>
      <c r="C13" s="256"/>
      <c r="D13" s="256"/>
      <c r="E13" s="254" t="s">
        <v>55</v>
      </c>
      <c r="F13" s="254">
        <v>50</v>
      </c>
      <c r="G13" s="254">
        <v>50</v>
      </c>
      <c r="H13" s="210"/>
      <c r="I13" s="210"/>
      <c r="J13" s="214"/>
      <c r="K13" s="214"/>
      <c r="L13" s="254">
        <v>50</v>
      </c>
      <c r="M13" s="254">
        <v>50</v>
      </c>
      <c r="N13" s="210"/>
      <c r="O13" s="210"/>
      <c r="P13" s="214"/>
      <c r="Q13" s="214"/>
    </row>
    <row r="14" spans="1:17">
      <c r="A14" s="325"/>
      <c r="B14" s="325"/>
      <c r="C14" s="256"/>
      <c r="D14" s="256"/>
      <c r="E14" s="254" t="s">
        <v>35</v>
      </c>
      <c r="F14" s="254">
        <v>13</v>
      </c>
      <c r="G14" s="254">
        <v>13</v>
      </c>
      <c r="H14" s="210"/>
      <c r="I14" s="210"/>
      <c r="J14" s="214"/>
      <c r="K14" s="214"/>
      <c r="L14" s="254">
        <v>13</v>
      </c>
      <c r="M14" s="254">
        <v>13</v>
      </c>
      <c r="N14" s="210"/>
      <c r="O14" s="210"/>
      <c r="P14" s="214"/>
      <c r="Q14" s="214"/>
    </row>
    <row r="15" spans="1:17">
      <c r="A15" s="325"/>
      <c r="B15" s="325"/>
      <c r="C15" s="256"/>
      <c r="D15" s="256"/>
      <c r="E15" s="254" t="s">
        <v>250</v>
      </c>
      <c r="F15" s="254">
        <v>180</v>
      </c>
      <c r="G15" s="254">
        <v>180</v>
      </c>
      <c r="H15" s="210"/>
      <c r="I15" s="210"/>
      <c r="J15" s="214"/>
      <c r="K15" s="214"/>
      <c r="L15" s="254">
        <v>180</v>
      </c>
      <c r="M15" s="254">
        <v>180</v>
      </c>
      <c r="N15" s="210"/>
      <c r="O15" s="210"/>
      <c r="P15" s="214"/>
      <c r="Q15" s="214"/>
    </row>
    <row r="16" spans="1:17">
      <c r="A16" s="178">
        <v>111</v>
      </c>
      <c r="B16" s="212" t="s">
        <v>341</v>
      </c>
      <c r="C16" s="121">
        <v>40</v>
      </c>
      <c r="D16" s="112">
        <v>60</v>
      </c>
      <c r="E16" s="41" t="s">
        <v>342</v>
      </c>
      <c r="F16" s="64">
        <v>40</v>
      </c>
      <c r="G16" s="64">
        <v>40</v>
      </c>
      <c r="H16" s="69">
        <v>3</v>
      </c>
      <c r="I16" s="69">
        <v>1.1599999999999999</v>
      </c>
      <c r="J16" s="69">
        <v>20.5</v>
      </c>
      <c r="K16" s="69">
        <v>104.8</v>
      </c>
      <c r="L16" s="64">
        <v>60</v>
      </c>
      <c r="M16" s="64">
        <v>60</v>
      </c>
      <c r="N16" s="69">
        <v>4.5</v>
      </c>
      <c r="O16" s="69">
        <v>1.8</v>
      </c>
      <c r="P16" s="69">
        <v>30.7</v>
      </c>
      <c r="Q16" s="69">
        <v>118</v>
      </c>
    </row>
    <row r="17" spans="1:17">
      <c r="A17" s="387">
        <v>101</v>
      </c>
      <c r="B17" s="392" t="s">
        <v>197</v>
      </c>
      <c r="C17" s="121">
        <v>13.5</v>
      </c>
      <c r="D17" s="112">
        <v>20</v>
      </c>
      <c r="E17" s="257" t="s">
        <v>82</v>
      </c>
      <c r="F17" s="63">
        <v>13.7</v>
      </c>
      <c r="G17" s="63">
        <v>13.5</v>
      </c>
      <c r="H17" s="69">
        <v>2.6</v>
      </c>
      <c r="I17" s="69">
        <v>2.6</v>
      </c>
      <c r="J17" s="69">
        <v>0</v>
      </c>
      <c r="K17" s="69">
        <v>35.6</v>
      </c>
      <c r="L17" s="406">
        <v>20.5</v>
      </c>
      <c r="M17" s="406">
        <v>20</v>
      </c>
      <c r="N17" s="69">
        <v>3.8</v>
      </c>
      <c r="O17" s="69">
        <v>3.8</v>
      </c>
      <c r="P17" s="69">
        <v>0</v>
      </c>
      <c r="Q17" s="69">
        <v>52.6</v>
      </c>
    </row>
    <row r="18" spans="1:17">
      <c r="A18" s="535"/>
      <c r="B18" s="168" t="s">
        <v>180</v>
      </c>
      <c r="C18" s="184"/>
      <c r="D18" s="185"/>
      <c r="E18" s="34"/>
      <c r="F18" s="46"/>
      <c r="G18" s="46"/>
      <c r="H18" s="75">
        <f>SUM(H6:H17)</f>
        <v>15.4</v>
      </c>
      <c r="I18" s="75">
        <f>SUM(I6:I17)</f>
        <v>14.459999999999999</v>
      </c>
      <c r="J18" s="75">
        <f>SUM(J6:J17)</f>
        <v>63.35</v>
      </c>
      <c r="K18" s="75">
        <f>SUM(K6:K17)</f>
        <v>465.6</v>
      </c>
      <c r="L18" s="75"/>
      <c r="M18" s="75"/>
      <c r="N18" s="75">
        <f>SUM(N6:N17)</f>
        <v>20.100000000000001</v>
      </c>
      <c r="O18" s="75">
        <f>SUM(O6:O17)</f>
        <v>18.600000000000001</v>
      </c>
      <c r="P18" s="75">
        <f>SUM(P6:P17)</f>
        <v>82.55</v>
      </c>
      <c r="Q18" s="75">
        <f>SUM(Q6:Q17)</f>
        <v>566.6</v>
      </c>
    </row>
    <row r="19" spans="1:17">
      <c r="A19" s="641"/>
      <c r="B19" s="638" t="s">
        <v>153</v>
      </c>
      <c r="C19" s="639"/>
      <c r="D19" s="639"/>
      <c r="E19" s="640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</row>
    <row r="20" spans="1:17">
      <c r="A20" s="615">
        <v>69</v>
      </c>
      <c r="B20" s="642" t="s">
        <v>205</v>
      </c>
      <c r="C20" s="130">
        <v>60</v>
      </c>
      <c r="D20" s="130">
        <v>100</v>
      </c>
      <c r="E20" s="271" t="s">
        <v>37</v>
      </c>
      <c r="F20" s="245">
        <v>37.200000000000003</v>
      </c>
      <c r="G20" s="245">
        <v>27</v>
      </c>
      <c r="H20" s="71">
        <v>1.6</v>
      </c>
      <c r="I20" s="71">
        <v>4.2</v>
      </c>
      <c r="J20" s="71">
        <v>5.4</v>
      </c>
      <c r="K20" s="71">
        <v>66.599999999999994</v>
      </c>
      <c r="L20" s="245">
        <v>62</v>
      </c>
      <c r="M20" s="397">
        <v>45</v>
      </c>
      <c r="N20" s="246">
        <v>2.8</v>
      </c>
      <c r="O20" s="246">
        <v>7.1</v>
      </c>
      <c r="P20" s="71">
        <v>9.1</v>
      </c>
      <c r="Q20" s="71">
        <v>111</v>
      </c>
    </row>
    <row r="21" spans="1:17">
      <c r="A21" s="615"/>
      <c r="B21" s="642"/>
      <c r="C21" s="92"/>
      <c r="D21" s="92"/>
      <c r="E21" s="271" t="s">
        <v>39</v>
      </c>
      <c r="F21" s="245">
        <v>19.2</v>
      </c>
      <c r="G21" s="245">
        <v>15</v>
      </c>
      <c r="H21" s="46"/>
      <c r="I21" s="46"/>
      <c r="J21" s="46"/>
      <c r="K21" s="46"/>
      <c r="L21" s="245">
        <v>32</v>
      </c>
      <c r="M21" s="397">
        <v>25</v>
      </c>
      <c r="N21" s="245"/>
      <c r="O21" s="245"/>
      <c r="P21" s="46"/>
      <c r="Q21" s="46"/>
    </row>
    <row r="22" spans="1:17">
      <c r="A22" s="615"/>
      <c r="B22" s="642"/>
      <c r="C22" s="92"/>
      <c r="D22" s="92"/>
      <c r="E22" s="271" t="s">
        <v>87</v>
      </c>
      <c r="F22" s="245">
        <v>15.6</v>
      </c>
      <c r="G22" s="245">
        <v>10.199999999999999</v>
      </c>
      <c r="H22" s="46"/>
      <c r="I22" s="46"/>
      <c r="J22" s="46"/>
      <c r="K22" s="46"/>
      <c r="L22" s="245">
        <v>26</v>
      </c>
      <c r="M22" s="397">
        <v>17</v>
      </c>
      <c r="N22" s="245"/>
      <c r="O22" s="245"/>
      <c r="P22" s="46"/>
      <c r="Q22" s="46"/>
    </row>
    <row r="23" spans="1:17">
      <c r="A23" s="615"/>
      <c r="B23" s="642"/>
      <c r="C23" s="92"/>
      <c r="D23" s="92"/>
      <c r="E23" s="271" t="s">
        <v>259</v>
      </c>
      <c r="F23" s="245">
        <v>5.8</v>
      </c>
      <c r="G23" s="245">
        <v>4.8</v>
      </c>
      <c r="H23" s="46"/>
      <c r="I23" s="46"/>
      <c r="J23" s="46"/>
      <c r="K23" s="46"/>
      <c r="L23" s="245">
        <v>9.6</v>
      </c>
      <c r="M23" s="245">
        <v>8</v>
      </c>
      <c r="N23" s="245"/>
      <c r="O23" s="245"/>
      <c r="P23" s="46"/>
      <c r="Q23" s="46"/>
    </row>
    <row r="24" spans="1:17" ht="16.5" customHeight="1">
      <c r="A24" s="615"/>
      <c r="B24" s="642"/>
      <c r="C24" s="220"/>
      <c r="D24" s="204"/>
      <c r="E24" s="271" t="s">
        <v>41</v>
      </c>
      <c r="F24" s="245">
        <v>6</v>
      </c>
      <c r="G24" s="245">
        <v>6</v>
      </c>
      <c r="H24" s="210"/>
      <c r="I24" s="210"/>
      <c r="J24" s="210"/>
      <c r="K24" s="210"/>
      <c r="L24" s="397">
        <v>7</v>
      </c>
      <c r="M24" s="397">
        <v>7</v>
      </c>
      <c r="N24" s="245"/>
      <c r="O24" s="245"/>
      <c r="P24" s="207"/>
      <c r="Q24" s="207"/>
    </row>
    <row r="25" spans="1:17" ht="15.75" customHeight="1">
      <c r="A25" s="643">
        <v>153</v>
      </c>
      <c r="B25" s="646" t="s">
        <v>271</v>
      </c>
      <c r="C25" s="234">
        <v>200</v>
      </c>
      <c r="D25" s="234">
        <v>250</v>
      </c>
      <c r="E25" s="221" t="s">
        <v>272</v>
      </c>
      <c r="F25" s="222">
        <v>32</v>
      </c>
      <c r="G25" s="222">
        <v>32</v>
      </c>
      <c r="H25" s="286">
        <v>5.0999999999999996</v>
      </c>
      <c r="I25" s="286">
        <v>6.5</v>
      </c>
      <c r="J25" s="286">
        <v>11.7</v>
      </c>
      <c r="K25" s="286">
        <v>135.19999999999999</v>
      </c>
      <c r="L25" s="222">
        <v>40</v>
      </c>
      <c r="M25" s="222">
        <v>40</v>
      </c>
      <c r="N25" s="255">
        <v>5.6</v>
      </c>
      <c r="O25" s="255">
        <v>7.5</v>
      </c>
      <c r="P25" s="255">
        <v>14.6</v>
      </c>
      <c r="Q25" s="255">
        <v>148.5</v>
      </c>
    </row>
    <row r="26" spans="1:17" ht="15" customHeight="1">
      <c r="A26" s="644"/>
      <c r="B26" s="647"/>
      <c r="C26" s="234"/>
      <c r="D26" s="287"/>
      <c r="E26" s="221" t="s">
        <v>37</v>
      </c>
      <c r="F26" s="222">
        <v>75</v>
      </c>
      <c r="G26" s="222">
        <v>56</v>
      </c>
      <c r="H26" s="239"/>
      <c r="I26" s="239"/>
      <c r="J26" s="239"/>
      <c r="K26" s="239"/>
      <c r="L26" s="222">
        <v>93.2</v>
      </c>
      <c r="M26" s="222">
        <v>70</v>
      </c>
      <c r="N26" s="237"/>
      <c r="O26" s="237"/>
      <c r="P26" s="237"/>
      <c r="Q26" s="237"/>
    </row>
    <row r="27" spans="1:17">
      <c r="A27" s="644"/>
      <c r="B27" s="647"/>
      <c r="C27" s="288"/>
      <c r="D27" s="287"/>
      <c r="E27" s="221" t="s">
        <v>84</v>
      </c>
      <c r="F27" s="222">
        <v>4</v>
      </c>
      <c r="G27" s="222">
        <v>4</v>
      </c>
      <c r="H27" s="239"/>
      <c r="I27" s="239"/>
      <c r="J27" s="239"/>
      <c r="K27" s="239"/>
      <c r="L27" s="222">
        <v>5</v>
      </c>
      <c r="M27" s="222">
        <v>5</v>
      </c>
      <c r="N27" s="237"/>
      <c r="O27" s="237"/>
      <c r="P27" s="237"/>
      <c r="Q27" s="263"/>
    </row>
    <row r="28" spans="1:17">
      <c r="A28" s="644"/>
      <c r="B28" s="647"/>
      <c r="C28" s="288"/>
      <c r="D28" s="287"/>
      <c r="E28" s="221" t="s">
        <v>39</v>
      </c>
      <c r="F28" s="222">
        <v>16</v>
      </c>
      <c r="G28" s="222">
        <v>12.8</v>
      </c>
      <c r="H28" s="239"/>
      <c r="I28" s="239"/>
      <c r="J28" s="239"/>
      <c r="K28" s="239"/>
      <c r="L28" s="222">
        <v>20</v>
      </c>
      <c r="M28" s="222">
        <v>16</v>
      </c>
      <c r="N28" s="237"/>
      <c r="O28" s="237"/>
      <c r="P28" s="237"/>
      <c r="Q28" s="263"/>
    </row>
    <row r="29" spans="1:17">
      <c r="A29" s="644"/>
      <c r="B29" s="647"/>
      <c r="C29" s="288"/>
      <c r="D29" s="287"/>
      <c r="E29" s="221" t="s">
        <v>38</v>
      </c>
      <c r="F29" s="222">
        <v>7.6</v>
      </c>
      <c r="G29" s="222">
        <v>6.4</v>
      </c>
      <c r="H29" s="239"/>
      <c r="I29" s="239"/>
      <c r="J29" s="239"/>
      <c r="K29" s="239"/>
      <c r="L29" s="222">
        <v>9.5</v>
      </c>
      <c r="M29" s="222">
        <v>8</v>
      </c>
      <c r="N29" s="237"/>
      <c r="O29" s="237"/>
      <c r="P29" s="237"/>
      <c r="Q29" s="263"/>
    </row>
    <row r="30" spans="1:17">
      <c r="A30" s="644"/>
      <c r="B30" s="647"/>
      <c r="C30" s="288"/>
      <c r="D30" s="287"/>
      <c r="E30" s="221" t="s">
        <v>273</v>
      </c>
      <c r="F30" s="222">
        <v>3</v>
      </c>
      <c r="G30" s="222">
        <v>3</v>
      </c>
      <c r="H30" s="239"/>
      <c r="I30" s="239"/>
      <c r="J30" s="239"/>
      <c r="K30" s="239"/>
      <c r="L30" s="222">
        <v>3.5</v>
      </c>
      <c r="M30" s="222">
        <v>3.5</v>
      </c>
      <c r="N30" s="237"/>
      <c r="O30" s="237"/>
      <c r="P30" s="237"/>
      <c r="Q30" s="263"/>
    </row>
    <row r="31" spans="1:17">
      <c r="A31" s="644"/>
      <c r="B31" s="647"/>
      <c r="C31" s="288"/>
      <c r="D31" s="287" t="s">
        <v>105</v>
      </c>
      <c r="E31" s="221" t="s">
        <v>42</v>
      </c>
      <c r="F31" s="222">
        <v>5</v>
      </c>
      <c r="G31" s="222">
        <v>5</v>
      </c>
      <c r="H31" s="239"/>
      <c r="I31" s="239"/>
      <c r="J31" s="239"/>
      <c r="K31" s="239"/>
      <c r="L31" s="222">
        <v>5</v>
      </c>
      <c r="M31" s="222">
        <v>5</v>
      </c>
      <c r="N31" s="237"/>
      <c r="O31" s="237"/>
      <c r="P31" s="237"/>
      <c r="Q31" s="263"/>
    </row>
    <row r="32" spans="1:17">
      <c r="A32" s="644"/>
      <c r="B32" s="647"/>
      <c r="C32" s="288"/>
      <c r="D32" s="289"/>
      <c r="E32" s="290" t="s">
        <v>210</v>
      </c>
      <c r="F32" s="291">
        <v>24</v>
      </c>
      <c r="G32" s="291">
        <v>15</v>
      </c>
      <c r="H32" s="263"/>
      <c r="I32" s="263"/>
      <c r="J32" s="263"/>
      <c r="K32" s="263"/>
      <c r="L32" s="327">
        <v>24</v>
      </c>
      <c r="M32" s="327">
        <v>15</v>
      </c>
      <c r="N32" s="263"/>
      <c r="O32" s="263"/>
      <c r="P32" s="263"/>
      <c r="Q32" s="263"/>
    </row>
    <row r="33" spans="1:17" ht="17.25" customHeight="1">
      <c r="A33" s="645"/>
      <c r="B33" s="648"/>
      <c r="C33" s="288"/>
      <c r="D33" s="293"/>
      <c r="E33" s="221" t="s">
        <v>143</v>
      </c>
      <c r="F33" s="222">
        <v>1</v>
      </c>
      <c r="G33" s="222">
        <v>1</v>
      </c>
      <c r="H33" s="239"/>
      <c r="I33" s="239"/>
      <c r="J33" s="239"/>
      <c r="K33" s="239"/>
      <c r="L33" s="222">
        <v>2</v>
      </c>
      <c r="M33" s="222">
        <v>2</v>
      </c>
      <c r="N33" s="237"/>
      <c r="O33" s="237"/>
      <c r="P33" s="237"/>
      <c r="Q33" s="263"/>
    </row>
    <row r="34" spans="1:17">
      <c r="A34" s="636">
        <v>381</v>
      </c>
      <c r="B34" s="634" t="s">
        <v>278</v>
      </c>
      <c r="C34" s="182" t="s">
        <v>277</v>
      </c>
      <c r="D34" s="233" t="s">
        <v>203</v>
      </c>
      <c r="E34" s="234" t="s">
        <v>274</v>
      </c>
      <c r="F34" s="328">
        <v>81</v>
      </c>
      <c r="G34" s="328">
        <v>60</v>
      </c>
      <c r="H34" s="362">
        <v>14.1</v>
      </c>
      <c r="I34" s="362">
        <v>15.6</v>
      </c>
      <c r="J34" s="362">
        <v>14.4</v>
      </c>
      <c r="K34" s="362">
        <v>255.8</v>
      </c>
      <c r="L34" s="328">
        <v>116</v>
      </c>
      <c r="M34" s="328">
        <v>86</v>
      </c>
      <c r="N34" s="236">
        <v>19.5</v>
      </c>
      <c r="O34" s="236">
        <v>20.9</v>
      </c>
      <c r="P34" s="236">
        <v>18.7</v>
      </c>
      <c r="Q34" s="237">
        <v>341.8</v>
      </c>
    </row>
    <row r="35" spans="1:17" ht="13.5" customHeight="1">
      <c r="A35" s="637"/>
      <c r="B35" s="635"/>
      <c r="C35" s="182"/>
      <c r="D35" s="238"/>
      <c r="E35" s="234" t="s">
        <v>275</v>
      </c>
      <c r="F35" s="328">
        <v>13</v>
      </c>
      <c r="G35" s="328">
        <v>13</v>
      </c>
      <c r="H35" s="239"/>
      <c r="I35" s="239"/>
      <c r="J35" s="239"/>
      <c r="K35" s="239"/>
      <c r="L35" s="328">
        <v>16</v>
      </c>
      <c r="M35" s="328">
        <v>16</v>
      </c>
      <c r="N35" s="237"/>
      <c r="O35" s="237"/>
      <c r="P35" s="237"/>
      <c r="Q35" s="237"/>
    </row>
    <row r="36" spans="1:17" ht="13.5" customHeight="1">
      <c r="A36" s="637"/>
      <c r="B36" s="635"/>
      <c r="C36" s="182"/>
      <c r="D36" s="238"/>
      <c r="E36" s="234" t="s">
        <v>55</v>
      </c>
      <c r="F36" s="328">
        <v>16</v>
      </c>
      <c r="G36" s="328">
        <v>16</v>
      </c>
      <c r="H36" s="239"/>
      <c r="I36" s="239"/>
      <c r="J36" s="239"/>
      <c r="K36" s="239"/>
      <c r="L36" s="328">
        <v>23</v>
      </c>
      <c r="M36" s="328">
        <v>23</v>
      </c>
      <c r="N36" s="237"/>
      <c r="O36" s="237"/>
      <c r="P36" s="237"/>
      <c r="Q36" s="237"/>
    </row>
    <row r="37" spans="1:17" ht="13.5" customHeight="1">
      <c r="A37" s="637"/>
      <c r="B37" s="635"/>
      <c r="C37" s="182"/>
      <c r="D37" s="238"/>
      <c r="E37" s="240" t="s">
        <v>201</v>
      </c>
      <c r="F37" s="235">
        <v>5</v>
      </c>
      <c r="G37" s="235">
        <v>5</v>
      </c>
      <c r="H37" s="239"/>
      <c r="I37" s="239"/>
      <c r="J37" s="239"/>
      <c r="K37" s="239"/>
      <c r="L37" s="235">
        <v>7</v>
      </c>
      <c r="M37" s="235">
        <v>7</v>
      </c>
      <c r="N37" s="237"/>
      <c r="O37" s="237"/>
      <c r="P37" s="237"/>
      <c r="Q37" s="237"/>
    </row>
    <row r="38" spans="1:17" ht="13.5" customHeight="1">
      <c r="A38" s="637"/>
      <c r="B38" s="635"/>
      <c r="C38" s="182"/>
      <c r="D38" s="238"/>
      <c r="E38" s="329" t="s">
        <v>337</v>
      </c>
      <c r="F38" s="330"/>
      <c r="G38" s="331">
        <v>50</v>
      </c>
      <c r="H38" s="237"/>
      <c r="I38" s="237"/>
      <c r="J38" s="237"/>
      <c r="K38" s="237"/>
      <c r="L38" s="330"/>
      <c r="M38" s="331">
        <v>50</v>
      </c>
      <c r="N38" s="237"/>
      <c r="O38" s="237"/>
      <c r="P38" s="237"/>
      <c r="Q38" s="237"/>
    </row>
    <row r="39" spans="1:17" ht="13.5" customHeight="1">
      <c r="A39" s="637"/>
      <c r="B39" s="635"/>
      <c r="C39" s="182"/>
      <c r="D39" s="238"/>
      <c r="E39" s="234" t="s">
        <v>55</v>
      </c>
      <c r="F39" s="235">
        <v>50</v>
      </c>
      <c r="G39" s="235">
        <v>50</v>
      </c>
      <c r="H39" s="239"/>
      <c r="I39" s="239"/>
      <c r="J39" s="239"/>
      <c r="K39" s="239"/>
      <c r="L39" s="235">
        <v>50</v>
      </c>
      <c r="M39" s="235">
        <v>50</v>
      </c>
      <c r="N39" s="237"/>
      <c r="O39" s="237"/>
      <c r="P39" s="237"/>
      <c r="Q39" s="237"/>
    </row>
    <row r="40" spans="1:17" ht="13.5" customHeight="1">
      <c r="A40" s="637"/>
      <c r="B40" s="635"/>
      <c r="C40" s="182"/>
      <c r="D40" s="238"/>
      <c r="E40" s="234" t="s">
        <v>104</v>
      </c>
      <c r="F40" s="235">
        <v>2.5</v>
      </c>
      <c r="G40" s="235">
        <v>2.5</v>
      </c>
      <c r="H40" s="239"/>
      <c r="I40" s="239"/>
      <c r="J40" s="239"/>
      <c r="K40" s="239"/>
      <c r="L40" s="235">
        <v>2.5</v>
      </c>
      <c r="M40" s="235">
        <v>2.5</v>
      </c>
      <c r="N40" s="237"/>
      <c r="O40" s="237"/>
      <c r="P40" s="237"/>
      <c r="Q40" s="237"/>
    </row>
    <row r="41" spans="1:17" ht="13.5" customHeight="1">
      <c r="A41" s="637"/>
      <c r="B41" s="635"/>
      <c r="C41" s="182"/>
      <c r="D41" s="238"/>
      <c r="E41" s="234" t="s">
        <v>201</v>
      </c>
      <c r="F41" s="235">
        <v>2.5</v>
      </c>
      <c r="G41" s="235">
        <v>2.5</v>
      </c>
      <c r="H41" s="239"/>
      <c r="I41" s="239"/>
      <c r="J41" s="239"/>
      <c r="K41" s="239"/>
      <c r="L41" s="235">
        <v>2.5</v>
      </c>
      <c r="M41" s="235">
        <v>2.5</v>
      </c>
      <c r="N41" s="237"/>
      <c r="O41" s="237"/>
      <c r="P41" s="237"/>
      <c r="Q41" s="237"/>
    </row>
    <row r="42" spans="1:17">
      <c r="A42" s="637"/>
      <c r="B42" s="635"/>
      <c r="C42" s="242"/>
      <c r="D42" s="238"/>
      <c r="E42" s="234" t="s">
        <v>35</v>
      </c>
      <c r="F42" s="235">
        <v>0.5</v>
      </c>
      <c r="G42" s="235">
        <v>0.5</v>
      </c>
      <c r="H42" s="239"/>
      <c r="I42" s="239"/>
      <c r="J42" s="239"/>
      <c r="K42" s="239"/>
      <c r="L42" s="235">
        <v>0.5</v>
      </c>
      <c r="M42" s="235">
        <v>0.5</v>
      </c>
      <c r="N42" s="237"/>
      <c r="O42" s="237"/>
      <c r="P42" s="237"/>
      <c r="Q42" s="237"/>
    </row>
    <row r="43" spans="1:17" ht="15" customHeight="1">
      <c r="A43" s="584" t="s">
        <v>336</v>
      </c>
      <c r="B43" s="586" t="s">
        <v>335</v>
      </c>
      <c r="C43" s="332">
        <v>150</v>
      </c>
      <c r="D43" s="121">
        <v>180</v>
      </c>
      <c r="E43" s="221" t="s">
        <v>37</v>
      </c>
      <c r="F43" s="223">
        <v>64.5</v>
      </c>
      <c r="G43" s="223">
        <v>48</v>
      </c>
      <c r="H43" s="263">
        <v>2.7</v>
      </c>
      <c r="I43" s="263">
        <v>8</v>
      </c>
      <c r="J43" s="263">
        <v>12.6</v>
      </c>
      <c r="K43" s="263">
        <v>133.5</v>
      </c>
      <c r="L43" s="327">
        <v>77.400000000000006</v>
      </c>
      <c r="M43" s="65">
        <v>57.6</v>
      </c>
      <c r="N43" s="71">
        <v>3.3</v>
      </c>
      <c r="O43" s="71">
        <v>9.6</v>
      </c>
      <c r="P43" s="71">
        <v>15.1</v>
      </c>
      <c r="Q43" s="71">
        <v>160.19999999999999</v>
      </c>
    </row>
    <row r="44" spans="1:17" ht="15" customHeight="1">
      <c r="A44" s="585"/>
      <c r="B44" s="587"/>
      <c r="C44" s="121"/>
      <c r="D44" s="121"/>
      <c r="E44" s="221" t="s">
        <v>39</v>
      </c>
      <c r="F44" s="223">
        <v>30</v>
      </c>
      <c r="G44" s="223">
        <v>24</v>
      </c>
      <c r="H44" s="263"/>
      <c r="I44" s="263"/>
      <c r="J44" s="263"/>
      <c r="K44" s="263"/>
      <c r="L44" s="327">
        <v>36</v>
      </c>
      <c r="M44" s="65">
        <v>28.8</v>
      </c>
      <c r="N44" s="71"/>
      <c r="O44" s="71"/>
      <c r="P44" s="71"/>
      <c r="Q44" s="71"/>
    </row>
    <row r="45" spans="1:17" ht="15" customHeight="1">
      <c r="A45" s="585"/>
      <c r="B45" s="587"/>
      <c r="C45" s="121"/>
      <c r="D45" s="121"/>
      <c r="E45" s="221" t="s">
        <v>294</v>
      </c>
      <c r="F45" s="223">
        <v>37.5</v>
      </c>
      <c r="G45" s="223">
        <v>30</v>
      </c>
      <c r="H45" s="263"/>
      <c r="I45" s="263"/>
      <c r="J45" s="263"/>
      <c r="K45" s="263"/>
      <c r="L45" s="327">
        <v>45</v>
      </c>
      <c r="M45" s="65">
        <v>36</v>
      </c>
      <c r="N45" s="71"/>
      <c r="O45" s="71"/>
      <c r="P45" s="71"/>
      <c r="Q45" s="71"/>
    </row>
    <row r="46" spans="1:17" ht="15" customHeight="1">
      <c r="A46" s="585"/>
      <c r="B46" s="587"/>
      <c r="C46" s="121"/>
      <c r="D46" s="121"/>
      <c r="E46" s="221" t="s">
        <v>295</v>
      </c>
      <c r="F46" s="223">
        <v>36</v>
      </c>
      <c r="G46" s="223">
        <v>24</v>
      </c>
      <c r="H46" s="263"/>
      <c r="I46" s="263"/>
      <c r="J46" s="263"/>
      <c r="K46" s="263"/>
      <c r="L46" s="327">
        <v>43.2</v>
      </c>
      <c r="M46" s="65">
        <v>28.8</v>
      </c>
      <c r="N46" s="71"/>
      <c r="O46" s="71"/>
      <c r="P46" s="71"/>
      <c r="Q46" s="71"/>
    </row>
    <row r="47" spans="1:17" ht="15" customHeight="1">
      <c r="A47" s="585"/>
      <c r="B47" s="587"/>
      <c r="C47" s="121"/>
      <c r="D47" s="121"/>
      <c r="E47" s="221" t="s">
        <v>296</v>
      </c>
      <c r="F47" s="223">
        <v>11.3</v>
      </c>
      <c r="G47" s="223">
        <v>7.5</v>
      </c>
      <c r="H47" s="263"/>
      <c r="I47" s="263"/>
      <c r="J47" s="263"/>
      <c r="K47" s="263"/>
      <c r="L47" s="327">
        <v>13.5</v>
      </c>
      <c r="M47" s="65">
        <v>9</v>
      </c>
      <c r="N47" s="71"/>
      <c r="O47" s="71"/>
      <c r="P47" s="71"/>
      <c r="Q47" s="71"/>
    </row>
    <row r="48" spans="1:17" ht="15" customHeight="1">
      <c r="A48" s="585"/>
      <c r="B48" s="587"/>
      <c r="C48" s="121"/>
      <c r="D48" s="121"/>
      <c r="E48" s="221" t="s">
        <v>201</v>
      </c>
      <c r="F48" s="223">
        <v>6</v>
      </c>
      <c r="G48" s="223">
        <v>6</v>
      </c>
      <c r="H48" s="263"/>
      <c r="I48" s="263"/>
      <c r="J48" s="263"/>
      <c r="K48" s="263"/>
      <c r="L48" s="327">
        <v>7</v>
      </c>
      <c r="M48" s="65">
        <v>7</v>
      </c>
      <c r="N48" s="71"/>
      <c r="O48" s="71"/>
      <c r="P48" s="71"/>
      <c r="Q48" s="71"/>
    </row>
    <row r="49" spans="1:17" ht="15" customHeight="1">
      <c r="A49" s="585"/>
      <c r="B49" s="587"/>
      <c r="C49" s="121"/>
      <c r="D49" s="121"/>
      <c r="E49" s="265" t="s">
        <v>324</v>
      </c>
      <c r="F49" s="265"/>
      <c r="G49" s="321">
        <v>50</v>
      </c>
      <c r="H49" s="266">
        <v>0.77</v>
      </c>
      <c r="I49" s="266">
        <v>5.3</v>
      </c>
      <c r="J49" s="266">
        <v>1.6</v>
      </c>
      <c r="K49" s="266">
        <v>57.6</v>
      </c>
      <c r="L49" s="321"/>
      <c r="M49" s="321">
        <v>50</v>
      </c>
      <c r="N49" s="266">
        <v>0.77</v>
      </c>
      <c r="O49" s="266">
        <v>5.3</v>
      </c>
      <c r="P49" s="266">
        <v>1.6</v>
      </c>
      <c r="Q49" s="266">
        <v>57.6</v>
      </c>
    </row>
    <row r="50" spans="1:17" ht="15" customHeight="1">
      <c r="A50" s="585"/>
      <c r="B50" s="587"/>
      <c r="C50" s="121"/>
      <c r="D50" s="121"/>
      <c r="E50" s="221" t="s">
        <v>104</v>
      </c>
      <c r="F50" s="222">
        <v>1.3</v>
      </c>
      <c r="G50" s="222">
        <v>1.3</v>
      </c>
      <c r="H50" s="263"/>
      <c r="I50" s="263"/>
      <c r="J50" s="263"/>
      <c r="K50" s="263"/>
      <c r="L50" s="222">
        <v>1.3</v>
      </c>
      <c r="M50" s="222">
        <v>1.3</v>
      </c>
      <c r="N50" s="71"/>
      <c r="O50" s="71"/>
      <c r="P50" s="71"/>
      <c r="Q50" s="71"/>
    </row>
    <row r="51" spans="1:17" ht="15" customHeight="1">
      <c r="A51" s="585"/>
      <c r="B51" s="587"/>
      <c r="C51" s="121"/>
      <c r="D51" s="121"/>
      <c r="E51" s="221" t="s">
        <v>201</v>
      </c>
      <c r="F51" s="222">
        <v>1.2</v>
      </c>
      <c r="G51" s="222">
        <v>1.2</v>
      </c>
      <c r="H51" s="263"/>
      <c r="I51" s="263"/>
      <c r="J51" s="263"/>
      <c r="K51" s="263"/>
      <c r="L51" s="222">
        <v>1.2</v>
      </c>
      <c r="M51" s="222">
        <v>1.2</v>
      </c>
      <c r="N51" s="71"/>
      <c r="O51" s="71"/>
      <c r="P51" s="71"/>
      <c r="Q51" s="71"/>
    </row>
    <row r="52" spans="1:17" ht="15" customHeight="1">
      <c r="A52" s="585"/>
      <c r="B52" s="588"/>
      <c r="C52" s="121"/>
      <c r="D52" s="121"/>
      <c r="E52" s="221" t="s">
        <v>42</v>
      </c>
      <c r="F52" s="395">
        <v>13</v>
      </c>
      <c r="G52" s="395">
        <v>13</v>
      </c>
      <c r="H52" s="263"/>
      <c r="I52" s="263"/>
      <c r="J52" s="263"/>
      <c r="K52" s="263"/>
      <c r="L52" s="395">
        <v>13</v>
      </c>
      <c r="M52" s="395">
        <v>13</v>
      </c>
      <c r="N52" s="71"/>
      <c r="O52" s="71"/>
      <c r="P52" s="71"/>
      <c r="Q52" s="71"/>
    </row>
    <row r="53" spans="1:17" ht="13.5" customHeight="1">
      <c r="A53" s="630">
        <v>511</v>
      </c>
      <c r="B53" s="617" t="s">
        <v>269</v>
      </c>
      <c r="C53" s="112">
        <v>200</v>
      </c>
      <c r="D53" s="112">
        <v>200</v>
      </c>
      <c r="E53" s="33" t="s">
        <v>45</v>
      </c>
      <c r="F53" s="398">
        <v>30</v>
      </c>
      <c r="G53" s="398">
        <v>30</v>
      </c>
      <c r="H53" s="71">
        <v>0.3</v>
      </c>
      <c r="I53" s="71">
        <v>0.1</v>
      </c>
      <c r="J53" s="71">
        <v>17.2</v>
      </c>
      <c r="K53" s="71">
        <v>71</v>
      </c>
      <c r="L53" s="398">
        <v>30</v>
      </c>
      <c r="M53" s="398">
        <v>30</v>
      </c>
      <c r="N53" s="71">
        <v>0.3</v>
      </c>
      <c r="O53" s="71">
        <v>0.1</v>
      </c>
      <c r="P53" s="71">
        <v>17.2</v>
      </c>
      <c r="Q53" s="71">
        <v>71</v>
      </c>
    </row>
    <row r="54" spans="1:17">
      <c r="A54" s="630"/>
      <c r="B54" s="617"/>
      <c r="C54" s="181"/>
      <c r="D54" s="45"/>
      <c r="E54" s="33" t="s">
        <v>35</v>
      </c>
      <c r="F54" s="398">
        <v>13</v>
      </c>
      <c r="G54" s="398">
        <v>13</v>
      </c>
      <c r="H54" s="46"/>
      <c r="I54" s="46"/>
      <c r="J54" s="46"/>
      <c r="K54" s="46"/>
      <c r="L54" s="398">
        <v>13</v>
      </c>
      <c r="M54" s="398">
        <v>13</v>
      </c>
      <c r="N54" s="71"/>
      <c r="O54" s="71"/>
      <c r="P54" s="71"/>
      <c r="Q54" s="71"/>
    </row>
    <row r="55" spans="1:17">
      <c r="A55" s="180">
        <v>108</v>
      </c>
      <c r="B55" s="191" t="s">
        <v>170</v>
      </c>
      <c r="C55" s="73">
        <v>50</v>
      </c>
      <c r="D55" s="73">
        <v>60</v>
      </c>
      <c r="E55" s="33" t="s">
        <v>13</v>
      </c>
      <c r="F55" s="398">
        <v>50</v>
      </c>
      <c r="G55" s="398">
        <v>50</v>
      </c>
      <c r="H55" s="71">
        <v>3.8</v>
      </c>
      <c r="I55" s="71">
        <v>0.4</v>
      </c>
      <c r="J55" s="71">
        <v>24.6</v>
      </c>
      <c r="K55" s="71">
        <v>117.5</v>
      </c>
      <c r="L55" s="398">
        <v>60</v>
      </c>
      <c r="M55" s="398">
        <v>60</v>
      </c>
      <c r="N55" s="115">
        <v>4.5999999999999996</v>
      </c>
      <c r="O55" s="115">
        <v>0.5</v>
      </c>
      <c r="P55" s="115">
        <v>29.5</v>
      </c>
      <c r="Q55" s="71">
        <v>141</v>
      </c>
    </row>
    <row r="56" spans="1:17">
      <c r="A56" s="180">
        <v>109</v>
      </c>
      <c r="B56" s="191" t="s">
        <v>177</v>
      </c>
      <c r="C56" s="73">
        <v>50</v>
      </c>
      <c r="D56" s="73">
        <v>70</v>
      </c>
      <c r="E56" s="33" t="s">
        <v>17</v>
      </c>
      <c r="F56" s="398">
        <v>50</v>
      </c>
      <c r="G56" s="398">
        <v>50</v>
      </c>
      <c r="H56" s="71">
        <v>3.3</v>
      </c>
      <c r="I56" s="71">
        <v>0.6</v>
      </c>
      <c r="J56" s="71">
        <v>16.7</v>
      </c>
      <c r="K56" s="71">
        <v>87</v>
      </c>
      <c r="L56" s="398">
        <v>70</v>
      </c>
      <c r="M56" s="398">
        <v>70</v>
      </c>
      <c r="N56" s="115">
        <v>4.5999999999999996</v>
      </c>
      <c r="O56" s="115">
        <v>0.8</v>
      </c>
      <c r="P56" s="115">
        <v>23.4</v>
      </c>
      <c r="Q56" s="71">
        <v>122</v>
      </c>
    </row>
    <row r="57" spans="1:17">
      <c r="A57" s="604"/>
      <c r="B57" s="174" t="s">
        <v>204</v>
      </c>
      <c r="C57" s="185"/>
      <c r="D57" s="49"/>
      <c r="E57" s="34"/>
      <c r="F57" s="46"/>
      <c r="G57" s="46"/>
      <c r="H57" s="75">
        <f>SUM(H20:H56)</f>
        <v>31.669999999999998</v>
      </c>
      <c r="I57" s="75">
        <f>SUM(I20:I56)</f>
        <v>40.699999999999996</v>
      </c>
      <c r="J57" s="75">
        <f>SUM(J20:J56)</f>
        <v>104.2</v>
      </c>
      <c r="K57" s="75">
        <f>SUM(K20:K56)</f>
        <v>924.2</v>
      </c>
      <c r="L57" s="75"/>
      <c r="M57" s="75"/>
      <c r="N57" s="75">
        <f t="shared" ref="N57:Q57" si="0">SUM(N20:N56)</f>
        <v>41.47</v>
      </c>
      <c r="O57" s="75">
        <f t="shared" si="0"/>
        <v>51.8</v>
      </c>
      <c r="P57" s="75">
        <f t="shared" si="0"/>
        <v>129.19999999999999</v>
      </c>
      <c r="Q57" s="75">
        <f t="shared" si="0"/>
        <v>1153.0999999999999</v>
      </c>
    </row>
    <row r="58" spans="1:17">
      <c r="A58" s="604"/>
      <c r="B58" s="174" t="s">
        <v>181</v>
      </c>
      <c r="C58" s="185"/>
      <c r="D58" s="49"/>
      <c r="E58" s="34"/>
      <c r="F58" s="46"/>
      <c r="G58" s="46"/>
      <c r="H58" s="75">
        <f>H57+H18</f>
        <v>47.07</v>
      </c>
      <c r="I58" s="75">
        <f>I57+I18</f>
        <v>55.16</v>
      </c>
      <c r="J58" s="75">
        <f>J57+J18</f>
        <v>167.55</v>
      </c>
      <c r="K58" s="75">
        <f>K57+K18</f>
        <v>1389.8000000000002</v>
      </c>
      <c r="L58" s="75"/>
      <c r="M58" s="75"/>
      <c r="N58" s="75">
        <f>N57+N18</f>
        <v>61.57</v>
      </c>
      <c r="O58" s="75">
        <f>O57+O18</f>
        <v>70.400000000000006</v>
      </c>
      <c r="P58" s="75">
        <f>P57+P18</f>
        <v>211.75</v>
      </c>
      <c r="Q58" s="75">
        <f>Q57+Q18</f>
        <v>1719.6999999999998</v>
      </c>
    </row>
    <row r="59" spans="1:17">
      <c r="A59" s="34"/>
      <c r="B59" s="605" t="s">
        <v>159</v>
      </c>
      <c r="C59" s="606"/>
      <c r="D59" s="606"/>
      <c r="E59" s="607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5" customHeight="1">
      <c r="A60" s="524">
        <v>25</v>
      </c>
      <c r="B60" s="589" t="s">
        <v>237</v>
      </c>
      <c r="C60" s="181"/>
      <c r="D60" s="179">
        <v>100</v>
      </c>
      <c r="E60" s="50" t="s">
        <v>39</v>
      </c>
      <c r="F60" s="398">
        <v>20</v>
      </c>
      <c r="G60" s="398">
        <v>16</v>
      </c>
      <c r="H60" s="46"/>
      <c r="I60" s="46"/>
      <c r="J60" s="46"/>
      <c r="K60" s="46"/>
      <c r="L60" s="34"/>
      <c r="M60" s="34"/>
      <c r="N60" s="34"/>
      <c r="O60" s="34"/>
      <c r="P60" s="34"/>
      <c r="Q60" s="34"/>
    </row>
    <row r="61" spans="1:17" ht="15" customHeight="1">
      <c r="A61" s="524"/>
      <c r="B61" s="589"/>
      <c r="C61" s="181"/>
      <c r="D61" s="179"/>
      <c r="E61" s="50" t="s">
        <v>65</v>
      </c>
      <c r="F61" s="398">
        <v>29.4</v>
      </c>
      <c r="G61" s="398">
        <v>25</v>
      </c>
      <c r="H61" s="46"/>
      <c r="I61" s="46"/>
      <c r="J61" s="46"/>
      <c r="K61" s="46"/>
      <c r="L61" s="34"/>
      <c r="M61" s="34"/>
      <c r="N61" s="34"/>
      <c r="O61" s="34"/>
      <c r="P61" s="34"/>
      <c r="Q61" s="34"/>
    </row>
    <row r="62" spans="1:17" ht="15" customHeight="1">
      <c r="A62" s="524"/>
      <c r="B62" s="589"/>
      <c r="C62" s="181"/>
      <c r="D62" s="179"/>
      <c r="E62" s="50" t="s">
        <v>66</v>
      </c>
      <c r="F62" s="398">
        <v>36.799999999999997</v>
      </c>
      <c r="G62" s="398">
        <v>35</v>
      </c>
      <c r="H62" s="46"/>
      <c r="I62" s="46"/>
      <c r="J62" s="46"/>
      <c r="K62" s="46"/>
      <c r="L62" s="34"/>
      <c r="M62" s="34"/>
      <c r="N62" s="34"/>
      <c r="O62" s="34"/>
      <c r="P62" s="34"/>
      <c r="Q62" s="34"/>
    </row>
    <row r="63" spans="1:17" ht="15" customHeight="1">
      <c r="A63" s="524"/>
      <c r="B63" s="589"/>
      <c r="C63" s="181"/>
      <c r="D63" s="179"/>
      <c r="E63" s="50" t="s">
        <v>46</v>
      </c>
      <c r="F63" s="398">
        <v>23.8</v>
      </c>
      <c r="G63" s="398">
        <v>19</v>
      </c>
      <c r="H63" s="46"/>
      <c r="I63" s="46"/>
      <c r="J63" s="46"/>
      <c r="K63" s="46"/>
      <c r="L63" s="34"/>
      <c r="M63" s="34"/>
      <c r="N63" s="34"/>
      <c r="O63" s="34"/>
      <c r="P63" s="34"/>
      <c r="Q63" s="34"/>
    </row>
    <row r="64" spans="1:17" ht="15" customHeight="1">
      <c r="A64" s="524"/>
      <c r="B64" s="589"/>
      <c r="C64" s="181"/>
      <c r="D64" s="179"/>
      <c r="E64" s="50" t="s">
        <v>41</v>
      </c>
      <c r="F64" s="398">
        <v>6</v>
      </c>
      <c r="G64" s="398">
        <v>6</v>
      </c>
      <c r="H64" s="46"/>
      <c r="I64" s="46"/>
      <c r="J64" s="46"/>
      <c r="K64" s="46"/>
      <c r="L64" s="34"/>
      <c r="M64" s="34"/>
      <c r="N64" s="34"/>
      <c r="O64" s="34"/>
      <c r="P64" s="34"/>
      <c r="Q64" s="34"/>
    </row>
    <row r="65" spans="1:17" ht="15" customHeight="1">
      <c r="A65" s="524">
        <v>7</v>
      </c>
      <c r="B65" s="525" t="s">
        <v>191</v>
      </c>
      <c r="C65" s="179"/>
      <c r="D65" s="61">
        <v>100</v>
      </c>
      <c r="E65" s="34" t="s">
        <v>86</v>
      </c>
      <c r="F65" s="398">
        <v>110</v>
      </c>
      <c r="G65" s="398">
        <v>88</v>
      </c>
      <c r="H65" s="38"/>
      <c r="I65" s="38"/>
      <c r="J65" s="38"/>
      <c r="K65" s="38"/>
      <c r="L65" s="34"/>
      <c r="M65" s="34"/>
      <c r="N65" s="34"/>
      <c r="O65" s="34"/>
      <c r="P65" s="34"/>
      <c r="Q65" s="34"/>
    </row>
    <row r="66" spans="1:17" ht="15" customHeight="1">
      <c r="A66" s="524"/>
      <c r="B66" s="525"/>
      <c r="C66" s="179"/>
      <c r="D66" s="61"/>
      <c r="E66" s="34" t="s">
        <v>41</v>
      </c>
      <c r="F66" s="398">
        <v>10</v>
      </c>
      <c r="G66" s="398">
        <v>10</v>
      </c>
      <c r="H66" s="38"/>
      <c r="I66" s="38"/>
      <c r="J66" s="38"/>
      <c r="K66" s="38"/>
      <c r="L66" s="34"/>
      <c r="M66" s="34"/>
      <c r="N66" s="34"/>
      <c r="O66" s="34"/>
      <c r="P66" s="34"/>
      <c r="Q66" s="34"/>
    </row>
    <row r="67" spans="1:17" ht="15" customHeight="1">
      <c r="A67" s="524"/>
      <c r="B67" s="525"/>
      <c r="C67" s="179"/>
      <c r="D67" s="180"/>
      <c r="E67" s="34" t="s">
        <v>35</v>
      </c>
      <c r="F67" s="398">
        <v>3</v>
      </c>
      <c r="G67" s="398">
        <v>3</v>
      </c>
      <c r="H67" s="38"/>
      <c r="I67" s="38"/>
      <c r="J67" s="38"/>
      <c r="K67" s="38"/>
      <c r="L67" s="34"/>
      <c r="M67" s="34"/>
      <c r="N67" s="34"/>
      <c r="O67" s="34"/>
      <c r="P67" s="34"/>
      <c r="Q67" s="34"/>
    </row>
    <row r="68" spans="1:17" ht="15" customHeight="1">
      <c r="A68" s="524">
        <v>349</v>
      </c>
      <c r="B68" s="589" t="s">
        <v>193</v>
      </c>
      <c r="C68" s="181"/>
      <c r="D68" s="181" t="s">
        <v>9</v>
      </c>
      <c r="E68" s="33" t="s">
        <v>68</v>
      </c>
      <c r="F68" s="398">
        <v>45</v>
      </c>
      <c r="G68" s="398">
        <v>45</v>
      </c>
      <c r="H68" s="46"/>
      <c r="I68" s="46"/>
      <c r="J68" s="46"/>
      <c r="K68" s="46"/>
      <c r="L68" s="34"/>
      <c r="M68" s="34"/>
      <c r="N68" s="34"/>
      <c r="O68" s="34"/>
      <c r="P68" s="34"/>
      <c r="Q68" s="34"/>
    </row>
    <row r="69" spans="1:17" ht="15" customHeight="1">
      <c r="A69" s="524"/>
      <c r="B69" s="589"/>
      <c r="C69" s="181"/>
      <c r="D69" s="181"/>
      <c r="E69" s="33" t="s">
        <v>13</v>
      </c>
      <c r="F69" s="398">
        <v>9.3000000000000007</v>
      </c>
      <c r="G69" s="398">
        <v>9.3000000000000007</v>
      </c>
      <c r="H69" s="46"/>
      <c r="I69" s="46"/>
      <c r="J69" s="46"/>
      <c r="K69" s="46"/>
      <c r="L69" s="34"/>
      <c r="M69" s="34"/>
      <c r="N69" s="34"/>
      <c r="O69" s="34"/>
      <c r="P69" s="34"/>
      <c r="Q69" s="34"/>
    </row>
    <row r="70" spans="1:17" ht="15" customHeight="1">
      <c r="A70" s="524"/>
      <c r="B70" s="589"/>
      <c r="C70" s="181"/>
      <c r="D70" s="181"/>
      <c r="E70" s="33" t="s">
        <v>38</v>
      </c>
      <c r="F70" s="398">
        <v>11</v>
      </c>
      <c r="G70" s="398">
        <v>9.3000000000000007</v>
      </c>
      <c r="H70" s="46"/>
      <c r="I70" s="46"/>
      <c r="J70" s="46"/>
      <c r="K70" s="46"/>
      <c r="L70" s="34"/>
      <c r="M70" s="34"/>
      <c r="N70" s="34"/>
      <c r="O70" s="34"/>
      <c r="P70" s="34"/>
      <c r="Q70" s="34"/>
    </row>
    <row r="71" spans="1:17" ht="15" customHeight="1">
      <c r="A71" s="524"/>
      <c r="B71" s="589"/>
      <c r="C71" s="181"/>
      <c r="D71" s="181"/>
      <c r="E71" s="33" t="s">
        <v>52</v>
      </c>
      <c r="F71" s="398">
        <v>4</v>
      </c>
      <c r="G71" s="398">
        <v>4</v>
      </c>
      <c r="H71" s="46"/>
      <c r="I71" s="46"/>
      <c r="J71" s="46"/>
      <c r="K71" s="46"/>
      <c r="L71" s="34"/>
      <c r="M71" s="34"/>
      <c r="N71" s="34"/>
      <c r="O71" s="34"/>
      <c r="P71" s="34"/>
      <c r="Q71" s="34"/>
    </row>
    <row r="72" spans="1:17" ht="15" customHeight="1">
      <c r="A72" s="524"/>
      <c r="B72" s="589"/>
      <c r="C72" s="181"/>
      <c r="D72" s="181"/>
      <c r="E72" s="33" t="s">
        <v>61</v>
      </c>
      <c r="F72" s="398">
        <v>5.6</v>
      </c>
      <c r="G72" s="398">
        <v>5.6</v>
      </c>
      <c r="H72" s="46"/>
      <c r="I72" s="46"/>
      <c r="J72" s="46"/>
      <c r="K72" s="46"/>
      <c r="L72" s="34"/>
      <c r="M72" s="34"/>
      <c r="N72" s="34"/>
      <c r="O72" s="34"/>
      <c r="P72" s="34"/>
      <c r="Q72" s="34"/>
    </row>
    <row r="73" spans="1:17" ht="15" customHeight="1">
      <c r="A73" s="524"/>
      <c r="B73" s="589"/>
      <c r="C73" s="181"/>
      <c r="D73" s="181"/>
      <c r="E73" s="33" t="s">
        <v>41</v>
      </c>
      <c r="F73" s="398">
        <v>5</v>
      </c>
      <c r="G73" s="398">
        <v>5</v>
      </c>
      <c r="H73" s="46"/>
      <c r="I73" s="46"/>
      <c r="J73" s="46"/>
      <c r="K73" s="46"/>
      <c r="L73" s="34"/>
      <c r="M73" s="34"/>
      <c r="N73" s="34"/>
      <c r="O73" s="34"/>
      <c r="P73" s="34"/>
      <c r="Q73" s="34"/>
    </row>
    <row r="74" spans="1:17" ht="15" customHeight="1">
      <c r="A74" s="524"/>
      <c r="B74" s="589"/>
      <c r="C74" s="181"/>
      <c r="D74" s="181"/>
      <c r="E74" s="33" t="s">
        <v>69</v>
      </c>
      <c r="F74" s="398">
        <v>30</v>
      </c>
      <c r="G74" s="398">
        <v>30</v>
      </c>
      <c r="H74" s="46"/>
      <c r="I74" s="46"/>
      <c r="J74" s="46"/>
      <c r="K74" s="46"/>
      <c r="L74" s="34"/>
      <c r="M74" s="34"/>
      <c r="N74" s="34"/>
      <c r="O74" s="34"/>
      <c r="P74" s="34"/>
      <c r="Q74" s="34"/>
    </row>
    <row r="75" spans="1:17" ht="15" customHeight="1">
      <c r="A75" s="524">
        <v>22</v>
      </c>
      <c r="B75" s="525" t="s">
        <v>238</v>
      </c>
      <c r="C75" s="179"/>
      <c r="D75" s="180">
        <v>100</v>
      </c>
      <c r="E75" s="34" t="s">
        <v>65</v>
      </c>
      <c r="F75" s="398">
        <v>108</v>
      </c>
      <c r="G75" s="398">
        <v>91</v>
      </c>
      <c r="H75" s="38"/>
      <c r="I75" s="38"/>
      <c r="J75" s="38"/>
      <c r="K75" s="38"/>
      <c r="L75" s="34"/>
      <c r="M75" s="34"/>
      <c r="N75" s="34"/>
      <c r="O75" s="34"/>
      <c r="P75" s="34"/>
      <c r="Q75" s="34"/>
    </row>
    <row r="76" spans="1:17" ht="15" customHeight="1">
      <c r="A76" s="524"/>
      <c r="B76" s="525"/>
      <c r="C76" s="179"/>
      <c r="D76" s="180"/>
      <c r="E76" s="34" t="s">
        <v>41</v>
      </c>
      <c r="F76" s="398">
        <v>10</v>
      </c>
      <c r="G76" s="398">
        <v>10</v>
      </c>
      <c r="H76" s="38"/>
      <c r="I76" s="38"/>
      <c r="J76" s="38"/>
      <c r="K76" s="38"/>
      <c r="L76" s="34"/>
      <c r="M76" s="34"/>
      <c r="N76" s="34"/>
      <c r="O76" s="34"/>
      <c r="P76" s="34"/>
      <c r="Q76" s="34"/>
    </row>
    <row r="77" spans="1:17" ht="15" customHeight="1">
      <c r="A77" s="524">
        <v>407</v>
      </c>
      <c r="B77" s="524" t="s">
        <v>239</v>
      </c>
      <c r="C77" s="178"/>
      <c r="D77" s="180">
        <v>200</v>
      </c>
      <c r="E77" s="33" t="s">
        <v>79</v>
      </c>
      <c r="F77" s="398">
        <v>72</v>
      </c>
      <c r="G77" s="398">
        <v>72</v>
      </c>
      <c r="H77" s="38"/>
      <c r="I77" s="38"/>
      <c r="J77" s="38"/>
      <c r="K77" s="38"/>
      <c r="L77" s="34"/>
      <c r="M77" s="34"/>
      <c r="N77" s="34"/>
      <c r="O77" s="34"/>
      <c r="P77" s="34"/>
      <c r="Q77" s="34"/>
    </row>
    <row r="78" spans="1:17" ht="15" customHeight="1">
      <c r="A78" s="524"/>
      <c r="B78" s="524"/>
      <c r="C78" s="178"/>
      <c r="D78" s="180"/>
      <c r="E78" s="33" t="s">
        <v>83</v>
      </c>
      <c r="F78" s="398">
        <v>6</v>
      </c>
      <c r="G78" s="398">
        <v>6</v>
      </c>
      <c r="H78" s="38"/>
      <c r="I78" s="38"/>
      <c r="J78" s="38"/>
      <c r="K78" s="38"/>
      <c r="L78" s="34"/>
      <c r="M78" s="34"/>
      <c r="N78" s="34"/>
      <c r="O78" s="34"/>
      <c r="P78" s="34"/>
      <c r="Q78" s="34"/>
    </row>
    <row r="79" spans="1:17" ht="15" customHeight="1">
      <c r="A79" s="524"/>
      <c r="B79" s="524"/>
      <c r="C79" s="178"/>
      <c r="D79" s="180"/>
      <c r="E79" s="33" t="s">
        <v>37</v>
      </c>
      <c r="F79" s="408">
        <v>128.4</v>
      </c>
      <c r="G79" s="398">
        <v>96</v>
      </c>
      <c r="H79" s="183"/>
      <c r="I79" s="183"/>
      <c r="J79" s="183"/>
      <c r="K79" s="183"/>
      <c r="L79" s="34"/>
      <c r="M79" s="34"/>
      <c r="N79" s="34"/>
      <c r="O79" s="34"/>
      <c r="P79" s="34"/>
      <c r="Q79" s="34"/>
    </row>
    <row r="80" spans="1:17" ht="15" customHeight="1">
      <c r="A80" s="524"/>
      <c r="B80" s="524"/>
      <c r="C80" s="178"/>
      <c r="D80" s="180"/>
      <c r="E80" s="33" t="s">
        <v>39</v>
      </c>
      <c r="F80" s="398">
        <v>25.2</v>
      </c>
      <c r="G80" s="398">
        <v>20.399999999999999</v>
      </c>
      <c r="H80" s="183"/>
      <c r="I80" s="183"/>
      <c r="J80" s="183"/>
      <c r="K80" s="183"/>
      <c r="L80" s="34"/>
      <c r="M80" s="34"/>
      <c r="N80" s="34"/>
      <c r="O80" s="34"/>
      <c r="P80" s="34"/>
      <c r="Q80" s="34"/>
    </row>
    <row r="81" spans="1:17" ht="15" customHeight="1">
      <c r="A81" s="524"/>
      <c r="B81" s="524"/>
      <c r="C81" s="178"/>
      <c r="D81" s="180"/>
      <c r="E81" s="33" t="s">
        <v>40</v>
      </c>
      <c r="F81" s="398">
        <v>7.2</v>
      </c>
      <c r="G81" s="398">
        <v>7.2</v>
      </c>
      <c r="H81" s="183"/>
      <c r="I81" s="183"/>
      <c r="J81" s="183"/>
      <c r="K81" s="183"/>
      <c r="L81" s="34"/>
      <c r="M81" s="34"/>
      <c r="N81" s="34"/>
      <c r="O81" s="34"/>
      <c r="P81" s="34"/>
      <c r="Q81" s="34"/>
    </row>
    <row r="82" spans="1:17" ht="15" customHeight="1">
      <c r="A82" s="524"/>
      <c r="B82" s="524"/>
      <c r="C82" s="178"/>
      <c r="D82" s="180"/>
      <c r="E82" s="33" t="s">
        <v>38</v>
      </c>
      <c r="F82" s="398">
        <v>14.4</v>
      </c>
      <c r="G82" s="398">
        <v>12</v>
      </c>
      <c r="H82" s="183"/>
      <c r="I82" s="183"/>
      <c r="J82" s="183"/>
      <c r="K82" s="183"/>
      <c r="L82" s="34"/>
      <c r="M82" s="34"/>
      <c r="N82" s="34"/>
      <c r="O82" s="34"/>
      <c r="P82" s="34"/>
      <c r="Q82" s="34"/>
    </row>
    <row r="83" spans="1:17" ht="15" customHeight="1">
      <c r="A83" s="524"/>
      <c r="B83" s="524"/>
      <c r="C83" s="178"/>
      <c r="D83" s="180"/>
      <c r="E83" s="33" t="s">
        <v>61</v>
      </c>
      <c r="F83" s="398">
        <v>1.2</v>
      </c>
      <c r="G83" s="398">
        <v>1.2</v>
      </c>
      <c r="H83" s="183"/>
      <c r="I83" s="183"/>
      <c r="J83" s="183"/>
      <c r="K83" s="183"/>
      <c r="L83" s="34"/>
      <c r="M83" s="34"/>
      <c r="N83" s="34"/>
      <c r="O83" s="34"/>
      <c r="P83" s="34"/>
      <c r="Q83" s="34"/>
    </row>
    <row r="84" spans="1:17" ht="15" customHeight="1">
      <c r="A84" s="524">
        <v>146</v>
      </c>
      <c r="B84" s="525" t="s">
        <v>106</v>
      </c>
      <c r="C84" s="179"/>
      <c r="D84" s="180">
        <v>180</v>
      </c>
      <c r="E84" s="34" t="s">
        <v>37</v>
      </c>
      <c r="F84" s="398">
        <v>178.2</v>
      </c>
      <c r="G84" s="398">
        <v>133.19999999999999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5" customHeight="1">
      <c r="A85" s="524"/>
      <c r="B85" s="525"/>
      <c r="C85" s="179"/>
      <c r="D85" s="180"/>
      <c r="E85" s="34" t="s">
        <v>99</v>
      </c>
      <c r="F85" s="398">
        <v>10.8</v>
      </c>
      <c r="G85" s="398">
        <v>10.8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5" customHeight="1">
      <c r="A86" s="524"/>
      <c r="B86" s="525"/>
      <c r="C86" s="179"/>
      <c r="D86" s="180"/>
      <c r="E86" s="34" t="s">
        <v>38</v>
      </c>
      <c r="F86" s="398">
        <v>43.2</v>
      </c>
      <c r="G86" s="398">
        <v>36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</row>
  </sheetData>
  <mergeCells count="32">
    <mergeCell ref="B84:B86"/>
    <mergeCell ref="A84:A86"/>
    <mergeCell ref="L4:Q4"/>
    <mergeCell ref="B19:E19"/>
    <mergeCell ref="B59:E59"/>
    <mergeCell ref="A18:A19"/>
    <mergeCell ref="A20:A24"/>
    <mergeCell ref="B20:B24"/>
    <mergeCell ref="B77:B83"/>
    <mergeCell ref="A75:A76"/>
    <mergeCell ref="A77:A83"/>
    <mergeCell ref="A53:A54"/>
    <mergeCell ref="B53:B54"/>
    <mergeCell ref="A25:A33"/>
    <mergeCell ref="B25:B33"/>
    <mergeCell ref="B43:B52"/>
    <mergeCell ref="A2:Q2"/>
    <mergeCell ref="B75:B76"/>
    <mergeCell ref="A4:A5"/>
    <mergeCell ref="E4:E5"/>
    <mergeCell ref="F4:K4"/>
    <mergeCell ref="C4:D4"/>
    <mergeCell ref="B34:B42"/>
    <mergeCell ref="A34:A42"/>
    <mergeCell ref="A57:A58"/>
    <mergeCell ref="A60:A64"/>
    <mergeCell ref="B60:B64"/>
    <mergeCell ref="A68:A74"/>
    <mergeCell ref="B68:B74"/>
    <mergeCell ref="B65:B67"/>
    <mergeCell ref="A65:A67"/>
    <mergeCell ref="A43:A5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ведомость  7-11</vt:lpstr>
      <vt:lpstr>ведомость 12-18</vt:lpstr>
      <vt:lpstr>12день  </vt:lpstr>
      <vt:lpstr>11день  </vt:lpstr>
      <vt:lpstr>10день </vt:lpstr>
      <vt:lpstr>9 день </vt:lpstr>
      <vt:lpstr>8 день </vt:lpstr>
      <vt:lpstr>7 день </vt:lpstr>
      <vt:lpstr>6 день</vt:lpstr>
      <vt:lpstr>5 день </vt:lpstr>
      <vt:lpstr>4 день</vt:lpstr>
      <vt:lpstr>3 день</vt:lpstr>
      <vt:lpstr>2 день</vt:lpstr>
      <vt:lpstr>1 день</vt:lpstr>
      <vt:lpstr>свод1</vt:lpstr>
      <vt:lpstr>свод  2</vt:lpstr>
      <vt:lpstr>БЖУ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Открытие</dc:creator>
  <cp:lastModifiedBy>BoldyrevaOS</cp:lastModifiedBy>
  <cp:lastPrinted>2021-03-31T02:53:40Z</cp:lastPrinted>
  <dcterms:created xsi:type="dcterms:W3CDTF">2015-06-05T18:19:34Z</dcterms:created>
  <dcterms:modified xsi:type="dcterms:W3CDTF">2021-03-31T05:13:25Z</dcterms:modified>
</cp:coreProperties>
</file>